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LICITATIONS\Contract_Folders\SRS_Caesar\2027\SRS27937-BULK_LPG Caesar Rodney School District Buld Liquified Petroleum-Propane\Posting\Bid\"/>
    </mc:Choice>
  </mc:AlternateContent>
  <xr:revisionPtr revIDLastSave="0" documentId="13_ncr:1_{0711555A-27F0-4456-BA12-3515DF9726F6}" xr6:coauthVersionLast="47" xr6:coauthVersionMax="47" xr10:uidLastSave="{00000000-0000-0000-0000-000000000000}"/>
  <bookViews>
    <workbookView xWindow="-120" yWindow="-120" windowWidth="29040" windowHeight="15720" xr2:uid="{743CD097-0751-4021-8599-3F4D05DE3642}"/>
  </bookViews>
  <sheets>
    <sheet name="Instructions" sheetId="2" r:id="rId1"/>
    <sheet name="Respons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G3" i="1"/>
  <c r="B15" i="1"/>
  <c r="I20" i="1"/>
  <c r="B20" i="1"/>
  <c r="B9" i="1"/>
  <c r="I21" i="1"/>
  <c r="I9" i="1"/>
  <c r="I13" i="1"/>
  <c r="I16" i="1"/>
  <c r="B19" i="1"/>
  <c r="B21" i="1"/>
  <c r="I11" i="1"/>
  <c r="B8" i="1"/>
  <c r="I7" i="1"/>
  <c r="B17" i="1"/>
  <c r="B13" i="1"/>
  <c r="B14" i="1"/>
  <c r="I12" i="1"/>
  <c r="I15" i="1"/>
  <c r="I14" i="1"/>
  <c r="I18" i="1"/>
  <c r="B11" i="1"/>
  <c r="B18" i="1"/>
  <c r="B12" i="1"/>
  <c r="I10" i="1"/>
  <c r="B7" i="1"/>
  <c r="B16" i="1"/>
  <c r="I17" i="1"/>
  <c r="I8" i="1"/>
  <c r="I19" i="1"/>
  <c r="B10" i="1"/>
  <c r="B3" i="1" l="1"/>
  <c r="I22" i="1"/>
  <c r="I24" i="1"/>
</calcChain>
</file>

<file path=xl/sharedStrings.xml><?xml version="1.0" encoding="utf-8"?>
<sst xmlns="http://schemas.openxmlformats.org/spreadsheetml/2006/main" count="68" uniqueCount="53">
  <si>
    <t>Responses</t>
  </si>
  <si>
    <t>Numeric</t>
  </si>
  <si>
    <t>Status</t>
  </si>
  <si>
    <t>Bid/No Bid Decision</t>
  </si>
  <si>
    <t>#</t>
  </si>
  <si>
    <t>Item</t>
  </si>
  <si>
    <t>Net Price Per Gallon</t>
  </si>
  <si>
    <t>County-Wide Delivery Charge Per Gallon</t>
  </si>
  <si>
    <t>Total Delivered Price Per Gallon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</si>
  <si>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</si>
  <si>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</si>
  <si>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</si>
  <si>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</si>
  <si>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</si>
  <si>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BidTableItemResponse:283440</t>
  </si>
  <si>
    <t>BidTableItemResponse:245040</t>
  </si>
  <si>
    <t>BidTableFormula:126339</t>
  </si>
  <si>
    <t>No Bid</t>
  </si>
  <si>
    <t>#0-1</t>
  </si>
  <si>
    <t xml:space="preserve">
Group A New Castle County 5,500 gal and up
</t>
  </si>
  <si>
    <t>#0-2</t>
  </si>
  <si>
    <t xml:space="preserve">
Group B New Castle County up to 5,500 gal
</t>
  </si>
  <si>
    <t>#0-3</t>
  </si>
  <si>
    <t xml:space="preserve">
Group A Kent County 5,500 gal and up
</t>
  </si>
  <si>
    <t>#0-4</t>
  </si>
  <si>
    <t xml:space="preserve">
Group B Kent County up to 5,500 gal
</t>
  </si>
  <si>
    <t>#0-5</t>
  </si>
  <si>
    <t xml:space="preserve">
Group A Sussex County 5,500 gal and up
</t>
  </si>
  <si>
    <t>#0-6</t>
  </si>
  <si>
    <t xml:space="preserve">
Group B Sussex County up to 5,500 gal
</t>
  </si>
  <si>
    <t>#0-7</t>
  </si>
  <si>
    <t xml:space="preserve">
Installation of tanks and regulators
</t>
  </si>
  <si>
    <t>#0-8</t>
  </si>
  <si>
    <t xml:space="preserve">
Use of the equipment for the life of the contract
</t>
  </si>
  <si>
    <t>#0-9</t>
  </si>
  <si>
    <t xml:space="preserve">
Initial leak testing
</t>
  </si>
  <si>
    <t>#0-10</t>
  </si>
  <si>
    <t xml:space="preserve">
Operational instruction of agency personnel
</t>
  </si>
  <si>
    <t>#0-11</t>
  </si>
  <si>
    <t xml:space="preserve">
Periodic inspections of the installations to meet all safety requirements
</t>
  </si>
  <si>
    <t>#0-12</t>
  </si>
  <si>
    <t xml:space="preserve">
The cost for removal of all tanks within thirty (30) days of the contract expiration, unless the contractor is either successful in obtaining a new contract award for that location or arranges to exchange tanks with the new successful contractor.
</t>
  </si>
  <si>
    <t>#0-13</t>
  </si>
  <si>
    <t xml:space="preserve">
Modifications to interior appliances to meet safety codes
</t>
  </si>
  <si>
    <t>#0-14</t>
  </si>
  <si>
    <t xml:space="preserve">
Additional piping required beyond the exterior wall of a building to bring a facility up to safety code compliance
</t>
  </si>
  <si>
    <t>#0-15</t>
  </si>
  <si>
    <t xml:space="preserve">
The addition of an appliance
</t>
  </si>
  <si>
    <t>Basket Total</t>
  </si>
  <si>
    <t>Grand Total</t>
  </si>
  <si>
    <t>Instructions</t>
  </si>
  <si>
    <t xml:space="preserve">Appendix A Pricing 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</si>
  <si>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'Bid`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William Webb at william.webb@cr.k12.de.us.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</si>
</sst>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1"/>
      <color theme="1"/>
      <name val="Calibri"/>
      <family val="2"/>
      <scheme val="minor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586E"/>
      <name val="Arial"/>
      <family val="2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3" fillId="3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>
      <alignment horizontal="center" vertical="center" wrapText="1"/>
    </xf>
    <xf numFmtId="164" fontId="0" fillId="5" borderId="2" xfId="0" applyNumberFormat="1" applyFill="1" applyBorder="1" applyAlignment="1" applyProtection="1">
      <alignment horizontal="center" vertical="center" wrapText="1"/>
      <protection locked="0"/>
    </xf>
    <xf numFmtId="164" fontId="0" fillId="5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5" borderId="0" xfId="0" quotePrefix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1409699</xdr:colOff>
      <xdr:row>8</xdr:row>
      <xdr:rowOff>76199</xdr:rowOff>
    </xdr:to>
    <xdr:pic>
      <xdr:nvPicPr>
        <xdr:cNvPr id="3" name="Picture 2" descr="CR logo">
          <a:extLst>
            <a:ext uri="{FF2B5EF4-FFF2-40B4-BE49-F238E27FC236}">
              <a16:creationId xmlns:a16="http://schemas.microsoft.com/office/drawing/2014/main" id="{DC6483A5-84D2-4AFB-BDA1-7A1DDFFD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409699" cy="1409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D2AE-F33C-4CF8-AF35-B277D2DBBC89}">
  <dimension ref="B10:B14"/>
  <sheetViews>
    <sheetView showGridLines="0" tabSelected="1" workbookViewId="0">
      <selection activeCell="C8" sqref="C8"/>
    </sheetView>
  </sheetViews>
  <sheetFormatPr defaultRowHeight="15" x14ac:dyDescent="0.25"/>
  <cols>
    <col min="2" max="2" width="102.7109375" customWidth="1"/>
  </cols>
  <sheetData>
    <row r="10" spans="2:2" ht="33" customHeight="1" x14ac:dyDescent="0.25">
      <c r="B10" s="15" t="s">
        <v>51</v>
      </c>
    </row>
    <row r="11" spans="2:2" x14ac:dyDescent="0.25">
      <c r="B11" s="2"/>
    </row>
    <row r="12" spans="2:2" ht="27.75" x14ac:dyDescent="0.25">
      <c r="B12" s="1" t="s">
        <v>50</v>
      </c>
    </row>
    <row r="14" spans="2:2" ht="396" customHeight="1" x14ac:dyDescent="0.25">
      <c r="B14" s="16" t="s">
        <v>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1F1D-8E9B-4080-B1D9-747FA319FB8A}">
  <dimension ref="B2:I24"/>
  <sheetViews>
    <sheetView topLeftCell="A17" workbookViewId="0">
      <selection activeCell="G5" activeCellId="1" sqref="D5 G5:H5"/>
    </sheetView>
  </sheetViews>
  <sheetFormatPr defaultColWidth="9.140625" defaultRowHeight="15" x14ac:dyDescent="0.25"/>
  <cols>
    <col min="1" max="1" width="9.140625" style="2"/>
    <col min="2" max="2" width="38.5703125" style="2" customWidth="1"/>
    <col min="3" max="3" width="6.42578125" style="2" hidden="1" customWidth="1"/>
    <col min="4" max="5" width="12.85546875" style="2" customWidth="1"/>
    <col min="6" max="6" width="64.28515625" style="2" customWidth="1"/>
    <col min="7" max="9" width="19.28515625" style="2" customWidth="1"/>
    <col min="10" max="16384" width="9.140625" style="2"/>
  </cols>
  <sheetData>
    <row r="2" spans="2:9" ht="27.75" x14ac:dyDescent="0.25">
      <c r="B2" s="1" t="s">
        <v>0</v>
      </c>
    </row>
    <row r="3" spans="2:9" ht="15.75" x14ac:dyDescent="0.25">
      <c r="B3" s="3" t="str">
        <f ca="1">IF((COUNTIF(B7:B23, "Error*") + COUNTIF(G3:H3, "Error*")) &gt; 0, "Error: Check cell(s)" &amp;IF(COUNTIF(B7:B23, "Error*") &gt; 0, (" " &amp; ADDRESS(7 + MATCH("Error*", B7:B23, 0) - 1, COLUMN(), 4)), "") &amp; IF(COUNTIF(G3:H3, "Error*") &gt; 0, (" " &amp; ADDRESS(ROW(), 7 + MATCH("Error*", G3:H3, 0) - 1, 4)), ""), "Success: All data is valid!")</f>
        <v>Success: All data is valid!</v>
      </c>
      <c r="C3" s="4"/>
      <c r="D3" s="4"/>
      <c r="E3" s="4"/>
      <c r="F3" s="4"/>
      <c r="G3" s="4" t="str">
        <f>IFERROR("Error: Cell " &amp; ADDRESS((7 + MATCH(FALSE, INDEX(NOT(NOT(ISNUMBER(G7:G23)) * NOT(ISBLANK(G7:G23))), 0), 0) - 1), COLUMN(), 4) &amp; " must be Numeric", "")</f>
        <v/>
      </c>
      <c r="H3" s="4" t="str">
        <f>IFERROR("Error: Cell " &amp; ADDRESS((7 + MATCH(FALSE, INDEX(NOT(NOT(ISNUMBER(H7:H23)) * NOT(ISBLANK(H7:H23))), 0), 0) - 1), COLUMN(), 4) &amp; " must be Numeric", "")</f>
        <v/>
      </c>
      <c r="I3" s="4"/>
    </row>
    <row r="4" spans="2:9" ht="15.75" x14ac:dyDescent="0.25">
      <c r="B4" s="5"/>
      <c r="C4" s="5"/>
      <c r="D4" s="5"/>
      <c r="E4" s="5"/>
      <c r="F4" s="5"/>
      <c r="G4" s="17" t="s">
        <v>1</v>
      </c>
      <c r="H4" s="17" t="s">
        <v>1</v>
      </c>
      <c r="I4" s="5"/>
    </row>
    <row r="5" spans="2:9" ht="47.25" x14ac:dyDescent="0.25">
      <c r="B5" s="18" t="s">
        <v>2</v>
      </c>
      <c r="C5" s="6"/>
      <c r="D5" s="19" t="s">
        <v>3</v>
      </c>
      <c r="E5" s="18" t="s">
        <v>4</v>
      </c>
      <c r="F5" s="18" t="s">
        <v>5</v>
      </c>
      <c r="G5" s="19" t="s">
        <v>6</v>
      </c>
      <c r="H5" s="19" t="s">
        <v>7</v>
      </c>
      <c r="I5" s="18" t="s">
        <v>8</v>
      </c>
    </row>
    <row r="6" spans="2:9" hidden="1" x14ac:dyDescent="0.25"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</row>
    <row r="7" spans="2:9" ht="54" x14ac:dyDescent="0.25">
      <c r="B7" s="7" t="str">
        <f t="shared" ref="B7:B21" ca="1" si="0">IF(D7 = "No Bid", IFERROR("Error: Clear values for '" &amp; INDIRECT(ADDRESS(5, (7 + MATCH(TRUE, INDEX(NOT(ISBLANK(G7:H7)), 0, 0), 0) - 1))) &amp; "' in cell " &amp; ADDRESS(ROW(), (7 + MATCH(TRUE, INDEX(NOT(ISBLANK(G7:H7)), 0, 0), 0) - 1), 4) &amp; " or select 'Bid'", "Not Bidding"), IF(D7 = "Bid", IFERROR("Error: Missing value for '" &amp; INDIRECT(ADDRESS(5, (7 + MATCH(TRUE, INDEX(ISBLANK(G7:H7), 0, 0), 0) - 1))) &amp; "' in cell " &amp; ADDRESS(ROW(), (7 + MATCH(TRUE, INDEX(ISBLANK(G7:H7), 0, 0), 0) - 1), 4), "Success: All values provided"), "Error: Invalid Bid/No Bid Decision"))</f>
        <v>Not Bidding</v>
      </c>
      <c r="C7" s="8">
        <v>3113795</v>
      </c>
      <c r="D7" s="9" t="s">
        <v>17</v>
      </c>
      <c r="E7" s="8" t="s">
        <v>18</v>
      </c>
      <c r="F7" s="10" t="s">
        <v>19</v>
      </c>
      <c r="G7" s="11"/>
      <c r="H7" s="11"/>
      <c r="I7" s="12" t="str">
        <f ca="1">IFERROR(IF(ISBLANK(INDIRECT("H7")), NA(), INDIRECT("H7"))+ IF(ISBLANK(INDIRECT("G7")), NA(), INDIRECT("G7")), "-")</f>
        <v>-</v>
      </c>
    </row>
    <row r="8" spans="2:9" ht="54" x14ac:dyDescent="0.25">
      <c r="B8" s="7" t="str">
        <f t="shared" ca="1" si="0"/>
        <v>Not Bidding</v>
      </c>
      <c r="C8" s="8">
        <v>3113797</v>
      </c>
      <c r="D8" s="9" t="s">
        <v>17</v>
      </c>
      <c r="E8" s="8" t="s">
        <v>20</v>
      </c>
      <c r="F8" s="10" t="s">
        <v>21</v>
      </c>
      <c r="G8" s="11"/>
      <c r="H8" s="11"/>
      <c r="I8" s="12" t="str">
        <f ca="1">IFERROR(IF(ISBLANK(INDIRECT("H8")), NA(), INDIRECT("H8"))+ IF(ISBLANK(INDIRECT("G8")), NA(), INDIRECT("G8")), "-")</f>
        <v>-</v>
      </c>
    </row>
    <row r="9" spans="2:9" ht="54" x14ac:dyDescent="0.25">
      <c r="B9" s="7" t="str">
        <f t="shared" ca="1" si="0"/>
        <v>Not Bidding</v>
      </c>
      <c r="C9" s="8">
        <v>3113798</v>
      </c>
      <c r="D9" s="9" t="s">
        <v>17</v>
      </c>
      <c r="E9" s="8" t="s">
        <v>22</v>
      </c>
      <c r="F9" s="10" t="s">
        <v>23</v>
      </c>
      <c r="G9" s="11"/>
      <c r="H9" s="11"/>
      <c r="I9" s="12" t="str">
        <f ca="1">IFERROR(IF(ISBLANK(INDIRECT("H9")), NA(), INDIRECT("H9"))+ IF(ISBLANK(INDIRECT("G9")), NA(), INDIRECT("G9")), "-")</f>
        <v>-</v>
      </c>
    </row>
    <row r="10" spans="2:9" ht="54" x14ac:dyDescent="0.25">
      <c r="B10" s="7" t="str">
        <f t="shared" ca="1" si="0"/>
        <v>Not Bidding</v>
      </c>
      <c r="C10" s="8">
        <v>3113799</v>
      </c>
      <c r="D10" s="9" t="s">
        <v>17</v>
      </c>
      <c r="E10" s="8" t="s">
        <v>24</v>
      </c>
      <c r="F10" s="10" t="s">
        <v>25</v>
      </c>
      <c r="G10" s="11"/>
      <c r="H10" s="11"/>
      <c r="I10" s="12" t="str">
        <f ca="1">IFERROR(IF(ISBLANK(INDIRECT("H10")), NA(), INDIRECT("H10"))+ IF(ISBLANK(INDIRECT("G10")), NA(), INDIRECT("G10")), "-")</f>
        <v>-</v>
      </c>
    </row>
    <row r="11" spans="2:9" ht="54" x14ac:dyDescent="0.25">
      <c r="B11" s="7" t="str">
        <f t="shared" ca="1" si="0"/>
        <v>Not Bidding</v>
      </c>
      <c r="C11" s="8">
        <v>3113805</v>
      </c>
      <c r="D11" s="9" t="s">
        <v>17</v>
      </c>
      <c r="E11" s="8" t="s">
        <v>26</v>
      </c>
      <c r="F11" s="10" t="s">
        <v>27</v>
      </c>
      <c r="G11" s="11"/>
      <c r="H11" s="11"/>
      <c r="I11" s="12" t="str">
        <f ca="1">IFERROR(IF(ISBLANK(INDIRECT("H11")), NA(), INDIRECT("H11"))+ IF(ISBLANK(INDIRECT("G11")), NA(), INDIRECT("G11")), "-")</f>
        <v>-</v>
      </c>
    </row>
    <row r="12" spans="2:9" ht="54" x14ac:dyDescent="0.25">
      <c r="B12" s="7" t="str">
        <f t="shared" ca="1" si="0"/>
        <v>Not Bidding</v>
      </c>
      <c r="C12" s="8">
        <v>3113806</v>
      </c>
      <c r="D12" s="9" t="s">
        <v>17</v>
      </c>
      <c r="E12" s="8" t="s">
        <v>28</v>
      </c>
      <c r="F12" s="10" t="s">
        <v>29</v>
      </c>
      <c r="G12" s="11"/>
      <c r="H12" s="11"/>
      <c r="I12" s="12" t="str">
        <f ca="1">IFERROR(IF(ISBLANK(INDIRECT("H12")), NA(), INDIRECT("H12"))+ IF(ISBLANK(INDIRECT("G12")), NA(), INDIRECT("G12")), "-")</f>
        <v>-</v>
      </c>
    </row>
    <row r="13" spans="2:9" ht="54" x14ac:dyDescent="0.25">
      <c r="B13" s="7" t="str">
        <f t="shared" ca="1" si="0"/>
        <v>Not Bidding</v>
      </c>
      <c r="C13" s="8">
        <v>3113807</v>
      </c>
      <c r="D13" s="9" t="s">
        <v>17</v>
      </c>
      <c r="E13" s="8" t="s">
        <v>30</v>
      </c>
      <c r="F13" s="10" t="s">
        <v>31</v>
      </c>
      <c r="G13" s="11"/>
      <c r="H13" s="11"/>
      <c r="I13" s="12" t="str">
        <f ca="1">IFERROR(IF(ISBLANK(INDIRECT("H13")), NA(), INDIRECT("H13"))+ IF(ISBLANK(INDIRECT("G13")), NA(), INDIRECT("G13")), "-")</f>
        <v>-</v>
      </c>
    </row>
    <row r="14" spans="2:9" ht="72" x14ac:dyDescent="0.25">
      <c r="B14" s="7" t="str">
        <f t="shared" ca="1" si="0"/>
        <v>Not Bidding</v>
      </c>
      <c r="C14" s="8">
        <v>3113813</v>
      </c>
      <c r="D14" s="9" t="s">
        <v>17</v>
      </c>
      <c r="E14" s="8" t="s">
        <v>32</v>
      </c>
      <c r="F14" s="10" t="s">
        <v>33</v>
      </c>
      <c r="G14" s="11"/>
      <c r="H14" s="11"/>
      <c r="I14" s="12" t="str">
        <f ca="1">IFERROR(IF(ISBLANK(INDIRECT("H14")), NA(), INDIRECT("H14"))+ IF(ISBLANK(INDIRECT("G14")), NA(), INDIRECT("G14")), "-")</f>
        <v>-</v>
      </c>
    </row>
    <row r="15" spans="2:9" ht="54" x14ac:dyDescent="0.25">
      <c r="B15" s="7" t="str">
        <f t="shared" ca="1" si="0"/>
        <v>Not Bidding</v>
      </c>
      <c r="C15" s="8">
        <v>3113814</v>
      </c>
      <c r="D15" s="9" t="s">
        <v>17</v>
      </c>
      <c r="E15" s="8" t="s">
        <v>34</v>
      </c>
      <c r="F15" s="10" t="s">
        <v>35</v>
      </c>
      <c r="G15" s="11"/>
      <c r="H15" s="11"/>
      <c r="I15" s="12" t="str">
        <f ca="1">IFERROR(IF(ISBLANK(INDIRECT("H15")), NA(), INDIRECT("H15"))+ IF(ISBLANK(INDIRECT("G15")), NA(), INDIRECT("G15")), "-")</f>
        <v>-</v>
      </c>
    </row>
    <row r="16" spans="2:9" ht="54" x14ac:dyDescent="0.25">
      <c r="B16" s="7" t="str">
        <f t="shared" ca="1" si="0"/>
        <v>Not Bidding</v>
      </c>
      <c r="C16" s="8">
        <v>3113815</v>
      </c>
      <c r="D16" s="9" t="s">
        <v>17</v>
      </c>
      <c r="E16" s="8" t="s">
        <v>36</v>
      </c>
      <c r="F16" s="10" t="s">
        <v>37</v>
      </c>
      <c r="G16" s="11"/>
      <c r="H16" s="11"/>
      <c r="I16" s="12" t="str">
        <f ca="1">IFERROR(IF(ISBLANK(INDIRECT("H16")), NA(), INDIRECT("H16"))+ IF(ISBLANK(INDIRECT("G16")), NA(), INDIRECT("G16")), "-")</f>
        <v>-</v>
      </c>
    </row>
    <row r="17" spans="2:9" ht="72" x14ac:dyDescent="0.25">
      <c r="B17" s="7" t="str">
        <f t="shared" ca="1" si="0"/>
        <v>Not Bidding</v>
      </c>
      <c r="C17" s="8">
        <v>3113816</v>
      </c>
      <c r="D17" s="9" t="s">
        <v>17</v>
      </c>
      <c r="E17" s="8" t="s">
        <v>38</v>
      </c>
      <c r="F17" s="10" t="s">
        <v>39</v>
      </c>
      <c r="G17" s="11"/>
      <c r="H17" s="11"/>
      <c r="I17" s="12" t="str">
        <f ca="1">IFERROR(IF(ISBLANK(INDIRECT("H17")), NA(), INDIRECT("H17"))+ IF(ISBLANK(INDIRECT("G17")), NA(), INDIRECT("G17")), "-")</f>
        <v>-</v>
      </c>
    </row>
    <row r="18" spans="2:9" ht="144" x14ac:dyDescent="0.25">
      <c r="B18" s="7" t="str">
        <f t="shared" ca="1" si="0"/>
        <v>Not Bidding</v>
      </c>
      <c r="C18" s="8">
        <v>3113817</v>
      </c>
      <c r="D18" s="9" t="s">
        <v>17</v>
      </c>
      <c r="E18" s="8" t="s">
        <v>40</v>
      </c>
      <c r="F18" s="10" t="s">
        <v>41</v>
      </c>
      <c r="G18" s="11"/>
      <c r="H18" s="11"/>
      <c r="I18" s="12" t="str">
        <f ca="1">IFERROR(IF(ISBLANK(INDIRECT("H18")), NA(), INDIRECT("H18"))+ IF(ISBLANK(INDIRECT("G18")), NA(), INDIRECT("G18")), "-")</f>
        <v>-</v>
      </c>
    </row>
    <row r="19" spans="2:9" ht="72" x14ac:dyDescent="0.25">
      <c r="B19" s="7" t="str">
        <f t="shared" ca="1" si="0"/>
        <v>Not Bidding</v>
      </c>
      <c r="C19" s="8">
        <v>3113818</v>
      </c>
      <c r="D19" s="9" t="s">
        <v>17</v>
      </c>
      <c r="E19" s="8" t="s">
        <v>42</v>
      </c>
      <c r="F19" s="10" t="s">
        <v>43</v>
      </c>
      <c r="G19" s="11"/>
      <c r="H19" s="11"/>
      <c r="I19" s="12" t="str">
        <f ca="1">IFERROR(IF(ISBLANK(INDIRECT("H19")), NA(), INDIRECT("H19"))+ IF(ISBLANK(INDIRECT("G19")), NA(), INDIRECT("G19")), "-")</f>
        <v>-</v>
      </c>
    </row>
    <row r="20" spans="2:9" ht="90" x14ac:dyDescent="0.25">
      <c r="B20" s="7" t="str">
        <f t="shared" ca="1" si="0"/>
        <v>Not Bidding</v>
      </c>
      <c r="C20" s="8">
        <v>3113819</v>
      </c>
      <c r="D20" s="9" t="s">
        <v>17</v>
      </c>
      <c r="E20" s="8" t="s">
        <v>44</v>
      </c>
      <c r="F20" s="10" t="s">
        <v>45</v>
      </c>
      <c r="G20" s="11"/>
      <c r="H20" s="11"/>
      <c r="I20" s="12" t="str">
        <f ca="1">IFERROR(IF(ISBLANK(INDIRECT("H20")), NA(), INDIRECT("H20"))+ IF(ISBLANK(INDIRECT("G20")), NA(), INDIRECT("G20")), "-")</f>
        <v>-</v>
      </c>
    </row>
    <row r="21" spans="2:9" ht="54" x14ac:dyDescent="0.25">
      <c r="B21" s="7" t="str">
        <f t="shared" ca="1" si="0"/>
        <v>Not Bidding</v>
      </c>
      <c r="C21" s="8">
        <v>3113820</v>
      </c>
      <c r="D21" s="9" t="s">
        <v>17</v>
      </c>
      <c r="E21" s="8" t="s">
        <v>46</v>
      </c>
      <c r="F21" s="10" t="s">
        <v>47</v>
      </c>
      <c r="G21" s="11"/>
      <c r="H21" s="11"/>
      <c r="I21" s="12" t="str">
        <f ca="1">IFERROR(IF(ISBLANK(INDIRECT("H21")), NA(), INDIRECT("H21"))+ IF(ISBLANK(INDIRECT("G21")), NA(), INDIRECT("G21")), "-")</f>
        <v>-</v>
      </c>
    </row>
    <row r="22" spans="2:9" ht="15.75" x14ac:dyDescent="0.25">
      <c r="B22" s="18" t="s">
        <v>48</v>
      </c>
      <c r="C22" s="13"/>
      <c r="D22" s="13"/>
      <c r="E22" s="13"/>
      <c r="F22" s="13"/>
      <c r="G22" s="14"/>
      <c r="H22" s="14"/>
      <c r="I22" s="14">
        <f ca="1">SUM(I7:I21)</f>
        <v>0</v>
      </c>
    </row>
    <row r="24" spans="2:9" ht="15.75" x14ac:dyDescent="0.25">
      <c r="B24" s="18" t="s">
        <v>49</v>
      </c>
      <c r="C24" s="13"/>
      <c r="D24" s="13"/>
      <c r="E24" s="13"/>
      <c r="F24" s="13"/>
      <c r="G24" s="14"/>
      <c r="H24" s="14"/>
      <c r="I24" s="14">
        <f ca="1">SUM(I7:I21)</f>
        <v>0</v>
      </c>
    </row>
  </sheetData>
  <conditionalFormatting sqref="B3">
    <cfRule type="beginsWith" dxfId="10" priority="3" operator="beginsWith" text="Error">
      <formula>LEFT(B3,LEN("Error"))="Error"</formula>
    </cfRule>
    <cfRule type="beginsWith" dxfId="9" priority="4" operator="beginsWith" text="Success">
      <formula>LEFT(B3,LEN("Success"))="Success"</formula>
    </cfRule>
  </conditionalFormatting>
  <conditionalFormatting sqref="B7:B23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J21">
    <cfRule type="expression" dxfId="6" priority="9">
      <formula>MOD(ROW($E7),2)=1</formula>
    </cfRule>
  </conditionalFormatting>
  <conditionalFormatting sqref="D7:D23">
    <cfRule type="expression" dxfId="5" priority="5">
      <formula>$D7="Bid"</formula>
    </cfRule>
    <cfRule type="expression" dxfId="4" priority="6">
      <formula>$D7="No Bid"</formula>
    </cfRule>
  </conditionalFormatting>
  <conditionalFormatting sqref="G3:H3">
    <cfRule type="beginsWith" dxfId="3" priority="8" operator="beginsWith" text="Error">
      <formula>LEFT(G3,LEN("Error"))="Error"</formula>
    </cfRule>
  </conditionalFormatting>
  <conditionalFormatting sqref="G7:I23">
    <cfRule type="expression" dxfId="2" priority="7">
      <formula>$D7="No Bid"</formula>
    </cfRule>
  </conditionalFormatting>
  <conditionalFormatting sqref="G22:I22">
    <cfRule type="expression" dxfId="1" priority="10">
      <formula>NOT(ISBLANK(G22)) * NOT(ISNUMBER(G22))</formula>
    </cfRule>
  </conditionalFormatting>
  <conditionalFormatting sqref="G24:I24">
    <cfRule type="expression" dxfId="0" priority="11">
      <formula>NOT(ISBLANK(G24)) * NOT(ISNUMBER(G24))</formula>
    </cfRule>
  </conditionalFormatting>
  <dataValidations count="1">
    <dataValidation type="list" showErrorMessage="1" errorTitle="Error - Invalid Input" error="Please select an item from the drop-down list." sqref="D7:D21" xr:uid="{B9B1719B-8BBB-4233-9F08-8E39F62334B4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 Nicole</dc:creator>
  <cp:lastModifiedBy>Dillard, Brittany N (OMB)</cp:lastModifiedBy>
  <dcterms:created xsi:type="dcterms:W3CDTF">2026-06-25T17:34:35Z</dcterms:created>
  <dcterms:modified xsi:type="dcterms:W3CDTF">2026-06-29T20:07:07Z</dcterms:modified>
</cp:coreProperties>
</file>