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I:\SOLICITATIONS\Contract_Folders\NAT_Natural_Resources\2025\NAT25005-KRAPE OUTDOOR RECREATION\Posting\Bid\"/>
    </mc:Choice>
  </mc:AlternateContent>
  <xr:revisionPtr revIDLastSave="0" documentId="8_{06B9A1C2-4012-4E81-9A56-F6D6F91AAE83}" xr6:coauthVersionLast="47" xr6:coauthVersionMax="47" xr10:uidLastSave="{00000000-0000-0000-0000-000000000000}"/>
  <bookViews>
    <workbookView xWindow="-28920" yWindow="-120" windowWidth="29040" windowHeight="15720" tabRatio="664" xr2:uid="{00000000-000D-0000-FFFF-FFFF00000000}"/>
  </bookViews>
  <sheets>
    <sheet name="Notices" sheetId="16" r:id="rId1"/>
    <sheet name="Initial Investments &amp; Start Up" sheetId="6" r:id="rId2"/>
    <sheet name="Proforma Income Statement" sheetId="1" r:id="rId3"/>
    <sheet name="Income Statement Assumptions" sheetId="3" r:id="rId4"/>
    <sheet name="Operating Assumptions" sheetId="13" r:id="rId5"/>
    <sheet name="Cash Flow Statement" sheetId="2" r:id="rId6"/>
    <sheet name="Recapture of Inv Assumptions" sheetId="17" r:id="rId7"/>
    <sheet name="Recapture of Investment Form" sheetId="18" r:id="rId8"/>
  </sheets>
  <externalReferences>
    <externalReference r:id="rId9"/>
  </externalReferences>
  <definedNames>
    <definedName name="Inflate">#REF!</definedName>
    <definedName name="_xlnm.Print_Area" localSheetId="5">'Cash Flow Statement'!$A$1:$M$52</definedName>
    <definedName name="_xlnm.Print_Area" localSheetId="3">'Income Statement Assumptions'!$A$1:$B$61</definedName>
    <definedName name="_xlnm.Print_Area" localSheetId="1">'Initial Investments &amp; Start Up'!$A$1:$F$64</definedName>
    <definedName name="_xlnm.Print_Area" localSheetId="0">Notices!$A$1:$J$5</definedName>
    <definedName name="_xlnm.Print_Area" localSheetId="4">'Operating Assumptions'!$A$1:$M$91</definedName>
    <definedName name="_xlnm.Print_Area" localSheetId="2">'Proforma Income Statement'!$A$1:$K$152</definedName>
    <definedName name="_xlnm.Print_Area" localSheetId="6">'Recapture of Inv Assumptions'!$A$1:$B$25</definedName>
    <definedName name="_xlnm.Print_Area" localSheetId="7">'Recapture of Investment Form'!$A$1:$G$37</definedName>
    <definedName name="_xlnm.Print_Titles" localSheetId="5">'Cash Flow Statement'!$1:$10</definedName>
    <definedName name="_xlnm.Print_Titles" localSheetId="3">'Income Statement Assumptions'!$1:$8</definedName>
    <definedName name="_xlnm.Print_Titles" localSheetId="1">'Initial Investments &amp; Start Up'!$1:$10</definedName>
    <definedName name="_xlnm.Print_Titles" localSheetId="4">'Operating Assumptions'!$1:$11</definedName>
    <definedName name="_xlnm.Print_Titles" localSheetId="2">'Proforma Income Statement'!$1:$12</definedName>
    <definedName name="T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9" i="2" l="1"/>
  <c r="J39" i="2"/>
  <c r="I39" i="2"/>
  <c r="I41" i="2" s="1"/>
  <c r="H39" i="2"/>
  <c r="G39" i="2"/>
  <c r="F39" i="2"/>
  <c r="E39" i="2"/>
  <c r="E41" i="2" s="1"/>
  <c r="D39" i="2"/>
  <c r="C39" i="2"/>
  <c r="B39" i="2"/>
  <c r="K26" i="2"/>
  <c r="J26" i="2"/>
  <c r="I26" i="2"/>
  <c r="H26" i="2"/>
  <c r="G26" i="2"/>
  <c r="F26" i="2"/>
  <c r="E26" i="2"/>
  <c r="D26" i="2"/>
  <c r="C26" i="2"/>
  <c r="B26" i="2"/>
  <c r="K18" i="2"/>
  <c r="J18" i="2"/>
  <c r="I18" i="2"/>
  <c r="H18" i="2"/>
  <c r="G18" i="2"/>
  <c r="F18" i="2"/>
  <c r="E18" i="2"/>
  <c r="D18" i="2"/>
  <c r="C18" i="2"/>
  <c r="C41" i="2" s="1"/>
  <c r="B18" i="2"/>
  <c r="J76" i="13"/>
  <c r="I76" i="13"/>
  <c r="H76" i="13"/>
  <c r="G76" i="13"/>
  <c r="F76" i="13"/>
  <c r="E76" i="13"/>
  <c r="D76" i="13"/>
  <c r="C76" i="13"/>
  <c r="B76" i="13"/>
  <c r="K60" i="13"/>
  <c r="J60" i="13"/>
  <c r="I60" i="13"/>
  <c r="H60" i="13"/>
  <c r="G60" i="13"/>
  <c r="F60" i="13"/>
  <c r="E60" i="13"/>
  <c r="D60" i="13"/>
  <c r="C60" i="13"/>
  <c r="B60" i="13"/>
  <c r="K123" i="1"/>
  <c r="J123" i="1"/>
  <c r="I123" i="1"/>
  <c r="H123" i="1"/>
  <c r="G123" i="1"/>
  <c r="F123" i="1"/>
  <c r="E123" i="1"/>
  <c r="D123" i="1"/>
  <c r="C123" i="1"/>
  <c r="B123" i="1"/>
  <c r="K102" i="1"/>
  <c r="J102" i="1"/>
  <c r="I102" i="1"/>
  <c r="H102" i="1"/>
  <c r="G102" i="1"/>
  <c r="F102" i="1"/>
  <c r="E102" i="1"/>
  <c r="D102" i="1"/>
  <c r="C102" i="1"/>
  <c r="B102" i="1"/>
  <c r="A64" i="1"/>
  <c r="B67" i="1"/>
  <c r="C67" i="1"/>
  <c r="D67" i="1"/>
  <c r="E67" i="1"/>
  <c r="F67" i="1"/>
  <c r="G67" i="1"/>
  <c r="H67" i="1"/>
  <c r="I67" i="1"/>
  <c r="J67" i="1"/>
  <c r="K67" i="1"/>
  <c r="D20" i="18"/>
  <c r="A7" i="18"/>
  <c r="A5" i="18"/>
  <c r="A3" i="18"/>
  <c r="C31" i="13"/>
  <c r="D31" i="13"/>
  <c r="E31" i="13"/>
  <c r="F31" i="13"/>
  <c r="G31" i="13"/>
  <c r="H31" i="13"/>
  <c r="I31" i="13"/>
  <c r="J31" i="13"/>
  <c r="K31" i="13"/>
  <c r="B31" i="13"/>
  <c r="C18" i="13"/>
  <c r="D18" i="13"/>
  <c r="E18" i="13"/>
  <c r="F18" i="13"/>
  <c r="G18" i="13"/>
  <c r="H18" i="13"/>
  <c r="I18" i="13"/>
  <c r="J18" i="13"/>
  <c r="K18" i="13"/>
  <c r="B18" i="13"/>
  <c r="A4" i="13"/>
  <c r="M24" i="13"/>
  <c r="B39" i="3"/>
  <c r="B40" i="3" s="1"/>
  <c r="B41" i="3" s="1"/>
  <c r="A15" i="3"/>
  <c r="A16" i="3"/>
  <c r="A17" i="3"/>
  <c r="A18" i="3"/>
  <c r="A19" i="3"/>
  <c r="A20" i="3"/>
  <c r="A14" i="3"/>
  <c r="A3" i="1"/>
  <c r="A3" i="3" s="1"/>
  <c r="A3" i="13" s="1"/>
  <c r="A3" i="2" s="1"/>
  <c r="A9" i="6"/>
  <c r="F25" i="6"/>
  <c r="F36" i="6"/>
  <c r="H56" i="13"/>
  <c r="C56" i="13"/>
  <c r="D56" i="13"/>
  <c r="E56" i="13"/>
  <c r="F56" i="13"/>
  <c r="G56" i="13"/>
  <c r="I56" i="13"/>
  <c r="J56" i="13"/>
  <c r="K56" i="13"/>
  <c r="B56" i="13"/>
  <c r="C22" i="13"/>
  <c r="D22" i="13"/>
  <c r="E22" i="13"/>
  <c r="F22" i="13"/>
  <c r="G22" i="13"/>
  <c r="H22" i="13"/>
  <c r="I22" i="13"/>
  <c r="J22" i="13"/>
  <c r="K22" i="13"/>
  <c r="K76" i="13" s="1"/>
  <c r="B22" i="13"/>
  <c r="A7" i="3"/>
  <c r="A8" i="13" s="1"/>
  <c r="A7" i="2" s="1"/>
  <c r="A35" i="2"/>
  <c r="C51" i="13"/>
  <c r="D51" i="13"/>
  <c r="E51" i="13"/>
  <c r="F51" i="13"/>
  <c r="G51" i="13"/>
  <c r="H51" i="13"/>
  <c r="I51" i="13"/>
  <c r="J51" i="13"/>
  <c r="K51" i="13"/>
  <c r="B51" i="13"/>
  <c r="A39" i="3"/>
  <c r="A40" i="3"/>
  <c r="A41" i="3"/>
  <c r="A38" i="3"/>
  <c r="A33" i="3"/>
  <c r="A32" i="3"/>
  <c r="A31" i="3"/>
  <c r="A29" i="3"/>
  <c r="A30" i="3"/>
  <c r="A28" i="3"/>
  <c r="A27" i="3"/>
  <c r="B113" i="1"/>
  <c r="A59" i="1"/>
  <c r="A29" i="1"/>
  <c r="A30" i="1"/>
  <c r="A31" i="1"/>
  <c r="A32" i="1"/>
  <c r="A33" i="1"/>
  <c r="A28" i="1"/>
  <c r="K92" i="1"/>
  <c r="J92" i="1"/>
  <c r="I92" i="1"/>
  <c r="H92" i="1"/>
  <c r="G92" i="1"/>
  <c r="F92" i="1"/>
  <c r="E92" i="1"/>
  <c r="D92" i="1"/>
  <c r="C92" i="1"/>
  <c r="B92" i="1"/>
  <c r="K87" i="1"/>
  <c r="J87" i="1"/>
  <c r="I87" i="1"/>
  <c r="H87" i="1"/>
  <c r="G87" i="1"/>
  <c r="F87" i="1"/>
  <c r="E87" i="1"/>
  <c r="D87" i="1"/>
  <c r="C87" i="1"/>
  <c r="B87" i="1"/>
  <c r="K82" i="1"/>
  <c r="J82" i="1"/>
  <c r="I82" i="1"/>
  <c r="H82" i="1"/>
  <c r="G82" i="1"/>
  <c r="F82" i="1"/>
  <c r="E82" i="1"/>
  <c r="D82" i="1"/>
  <c r="C82" i="1"/>
  <c r="B82" i="1"/>
  <c r="K77" i="1"/>
  <c r="J77" i="1"/>
  <c r="I77" i="1"/>
  <c r="H77" i="1"/>
  <c r="G77" i="1"/>
  <c r="F77" i="1"/>
  <c r="E77" i="1"/>
  <c r="D77" i="1"/>
  <c r="C77" i="1"/>
  <c r="B77" i="1"/>
  <c r="K72" i="1"/>
  <c r="J72" i="1"/>
  <c r="I72" i="1"/>
  <c r="H72" i="1"/>
  <c r="G72" i="1"/>
  <c r="F72" i="1"/>
  <c r="E72" i="1"/>
  <c r="D72" i="1"/>
  <c r="C72" i="1"/>
  <c r="B72" i="1"/>
  <c r="K62" i="1"/>
  <c r="J62" i="1"/>
  <c r="I62" i="1"/>
  <c r="H62" i="1"/>
  <c r="G62" i="1"/>
  <c r="F62" i="1"/>
  <c r="E62" i="1"/>
  <c r="D62" i="1"/>
  <c r="C62" i="1"/>
  <c r="B62" i="1"/>
  <c r="K57" i="1"/>
  <c r="J57" i="1"/>
  <c r="I57" i="1"/>
  <c r="H57" i="1"/>
  <c r="G57" i="1"/>
  <c r="F57" i="1"/>
  <c r="E57" i="1"/>
  <c r="D57" i="1"/>
  <c r="C57" i="1"/>
  <c r="B57" i="1"/>
  <c r="K52" i="1"/>
  <c r="J52" i="1"/>
  <c r="I52" i="1"/>
  <c r="H52" i="1"/>
  <c r="G52" i="1"/>
  <c r="F52" i="1"/>
  <c r="E52" i="1"/>
  <c r="D52" i="1"/>
  <c r="C52" i="1"/>
  <c r="B52" i="1"/>
  <c r="D41" i="6"/>
  <c r="J41" i="2"/>
  <c r="B100" i="1"/>
  <c r="B121" i="1"/>
  <c r="D21" i="6"/>
  <c r="D31" i="6"/>
  <c r="D33" i="6"/>
  <c r="D43" i="6"/>
  <c r="B41" i="2"/>
  <c r="B25" i="1"/>
  <c r="C100" i="1"/>
  <c r="D100" i="1"/>
  <c r="E100" i="1"/>
  <c r="F100" i="1"/>
  <c r="G100" i="1"/>
  <c r="H100" i="1"/>
  <c r="I100" i="1"/>
  <c r="J100" i="1"/>
  <c r="K100" i="1"/>
  <c r="K121" i="1"/>
  <c r="C121" i="1"/>
  <c r="D121" i="1"/>
  <c r="E121" i="1"/>
  <c r="F121" i="1"/>
  <c r="G121" i="1"/>
  <c r="H121" i="1"/>
  <c r="I121" i="1"/>
  <c r="J121" i="1"/>
  <c r="K71" i="13"/>
  <c r="J71" i="13"/>
  <c r="I71" i="13"/>
  <c r="H71" i="13"/>
  <c r="G71" i="13"/>
  <c r="F71" i="13"/>
  <c r="F65" i="13"/>
  <c r="E71" i="13"/>
  <c r="E65" i="13"/>
  <c r="D71" i="13"/>
  <c r="C71" i="13"/>
  <c r="B71" i="13"/>
  <c r="K65" i="13"/>
  <c r="J65" i="13"/>
  <c r="I65" i="13"/>
  <c r="H65" i="13"/>
  <c r="G65" i="13"/>
  <c r="D65" i="13"/>
  <c r="C65" i="13"/>
  <c r="B65" i="13"/>
  <c r="K113" i="1"/>
  <c r="J113" i="1"/>
  <c r="I113" i="1"/>
  <c r="H113" i="1"/>
  <c r="G113" i="1"/>
  <c r="F113" i="1"/>
  <c r="E113" i="1"/>
  <c r="D113" i="1"/>
  <c r="C113" i="1"/>
  <c r="B47" i="1"/>
  <c r="C38" i="1"/>
  <c r="C40" i="1" s="1"/>
  <c r="D38" i="1"/>
  <c r="E38" i="1"/>
  <c r="F38" i="1"/>
  <c r="G38" i="1"/>
  <c r="H38" i="1"/>
  <c r="H40" i="1" s="1"/>
  <c r="I38" i="1"/>
  <c r="J38" i="1"/>
  <c r="K38" i="1"/>
  <c r="B38" i="1"/>
  <c r="C25" i="1"/>
  <c r="D25" i="1"/>
  <c r="E25" i="1"/>
  <c r="F25" i="1"/>
  <c r="G25" i="1"/>
  <c r="H25" i="1"/>
  <c r="I25" i="1"/>
  <c r="J25" i="1"/>
  <c r="K25" i="1"/>
  <c r="C10" i="13"/>
  <c r="D10" i="13" s="1"/>
  <c r="E10" i="13" s="1"/>
  <c r="F10" i="13" s="1"/>
  <c r="G10" i="13" s="1"/>
  <c r="H10" i="13" s="1"/>
  <c r="I10" i="13" s="1"/>
  <c r="J10" i="13" s="1"/>
  <c r="K10" i="13" s="1"/>
  <c r="C47" i="1"/>
  <c r="D47" i="1"/>
  <c r="E47" i="1"/>
  <c r="F47" i="1"/>
  <c r="G47" i="1"/>
  <c r="H47" i="1"/>
  <c r="I47" i="1"/>
  <c r="J47" i="1"/>
  <c r="K47" i="1"/>
  <c r="D11" i="2"/>
  <c r="E11" i="2" s="1"/>
  <c r="F11" i="2" s="1"/>
  <c r="G11" i="2" s="1"/>
  <c r="H11" i="2" s="1"/>
  <c r="I11" i="2" s="1"/>
  <c r="J11" i="2" s="1"/>
  <c r="K11" i="2" s="1"/>
  <c r="F41" i="2"/>
  <c r="G41" i="2"/>
  <c r="H41" i="2"/>
  <c r="D41" i="2"/>
  <c r="C11" i="1"/>
  <c r="D11" i="1" s="1"/>
  <c r="E11" i="1" s="1"/>
  <c r="F11" i="1" s="1"/>
  <c r="G11" i="1" s="1"/>
  <c r="H11" i="1" s="1"/>
  <c r="I11" i="1" s="1"/>
  <c r="J11" i="1" s="1"/>
  <c r="K11" i="1" s="1"/>
  <c r="K41" i="2"/>
  <c r="L10" i="13" l="1"/>
  <c r="E40" i="1"/>
  <c r="K40" i="1"/>
  <c r="G40" i="1"/>
  <c r="F40" i="1"/>
  <c r="D40" i="1"/>
  <c r="I40" i="1"/>
  <c r="B40" i="1"/>
  <c r="J40" i="1"/>
  <c r="D125" i="1"/>
  <c r="D129" i="1" s="1"/>
  <c r="D135" i="1" s="1"/>
  <c r="D139" i="1" s="1"/>
  <c r="J125" i="1"/>
  <c r="J129" i="1" s="1"/>
  <c r="J135" i="1" s="1"/>
  <c r="J139" i="1" s="1"/>
  <c r="B125" i="1"/>
  <c r="B129" i="1" s="1"/>
  <c r="B135" i="1" s="1"/>
  <c r="B139" i="1" s="1"/>
  <c r="F125" i="1"/>
  <c r="F129" i="1" s="1"/>
  <c r="F135" i="1" s="1"/>
  <c r="F139" i="1" s="1"/>
  <c r="C125" i="1"/>
  <c r="C129" i="1" s="1"/>
  <c r="C135" i="1" s="1"/>
  <c r="C139" i="1" s="1"/>
  <c r="E125" i="1"/>
  <c r="E129" i="1" s="1"/>
  <c r="E135" i="1" s="1"/>
  <c r="E139" i="1" s="1"/>
  <c r="G125" i="1"/>
  <c r="G129" i="1" s="1"/>
  <c r="G135" i="1" s="1"/>
  <c r="G139" i="1" s="1"/>
  <c r="I125" i="1"/>
  <c r="I129" i="1" s="1"/>
  <c r="I135" i="1" s="1"/>
  <c r="I139" i="1" s="1"/>
  <c r="K125" i="1"/>
  <c r="K129" i="1" s="1"/>
  <c r="K135" i="1" s="1"/>
  <c r="K139" i="1" s="1"/>
  <c r="H125" i="1"/>
  <c r="H129" i="1" s="1"/>
  <c r="H135" i="1" s="1"/>
  <c r="H139" i="1" s="1"/>
  <c r="M69" i="13" l="1"/>
  <c r="M74" i="13" s="1"/>
</calcChain>
</file>

<file path=xl/sharedStrings.xml><?xml version="1.0" encoding="utf-8"?>
<sst xmlns="http://schemas.openxmlformats.org/spreadsheetml/2006/main" count="336" uniqueCount="192">
  <si>
    <t>Total Gross Revenue</t>
  </si>
  <si>
    <t>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</si>
  <si>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</si>
  <si>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</si>
  <si>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</si>
  <si>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</si>
  <si>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</si>
  <si>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</si>
  <si>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</si>
  <si>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</si>
  <si>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</si>
  <si>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</si>
  <si>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</si>
  <si>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</si>
  <si>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</si>
  <si>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</si>
  <si>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</si>
  <si>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</si>
  <si>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</si>
  <si>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</si>
  <si>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</si>
  <si>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</si>
  <si>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</si>
  <si>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</si>
  <si>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</si>
  <si>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</si>
  <si>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</si>
  <si>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</si>
  <si>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</si>
  <si>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Total Undistributed Expenses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</si>
  <si>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</si>
  <si>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</si>
  <si>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</si>
  <si>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</si>
  <si>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</si>
  <si>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</si>
  <si>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</si>
  <si>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</si>
  <si>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</si>
  <si>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</si>
  <si>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</si>
  <si>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INCOME STATEMENT ASSUMPTIONS</t>
  </si>
  <si>
    <t>CASH FLOW STATEMENT FORM</t>
  </si>
  <si>
    <t>Notes</t>
  </si>
  <si>
    <t>Definitions</t>
  </si>
  <si>
    <t>Start-up Expenses</t>
  </si>
  <si>
    <t>Revenue Assumption Description Example</t>
  </si>
  <si>
    <t>Expense Assumption Description Example</t>
  </si>
  <si>
    <t>Earnings Before Interest, Taxes, Depreciation, Amortization, and Franchise Fee.</t>
  </si>
  <si>
    <t>Personal  Property</t>
  </si>
  <si>
    <t>Utilities</t>
  </si>
  <si>
    <t>Operating Supplies</t>
  </si>
  <si>
    <t>Vehicle Expense</t>
  </si>
  <si>
    <t>Other Direct</t>
  </si>
  <si>
    <t>Revenue</t>
  </si>
  <si>
    <t>Repair and Maintenance Expense</t>
  </si>
  <si>
    <t>Other Undistributed</t>
  </si>
  <si>
    <t>Lodging</t>
  </si>
  <si>
    <t>Retail</t>
  </si>
  <si>
    <t>Other Departmental Expenses</t>
  </si>
  <si>
    <t>Total Lodging Expenses</t>
  </si>
  <si>
    <t>Total Retail Expenses</t>
  </si>
  <si>
    <t>OPERATING ASSUMPTIONS</t>
  </si>
  <si>
    <t>Revenue Inflation</t>
  </si>
  <si>
    <t>Expense Inflation</t>
  </si>
  <si>
    <t>Occupied Room Nights</t>
  </si>
  <si>
    <t>EBITDA Before FF</t>
  </si>
  <si>
    <t>Number of Available Rooms</t>
  </si>
  <si>
    <t>Available Room Nights</t>
  </si>
  <si>
    <t>Occupancy %</t>
  </si>
  <si>
    <t>Average Daily Rate</t>
  </si>
  <si>
    <t>Total Revenue</t>
  </si>
  <si>
    <t>Number of Customers</t>
  </si>
  <si>
    <t>Average Revenue Per Customer</t>
  </si>
  <si>
    <t>Recreation Vehicle Parks and Campsites</t>
  </si>
  <si>
    <t>Number of Available Sites (type of site)</t>
  </si>
  <si>
    <t>Occupied Site Nights</t>
  </si>
  <si>
    <t>Transportation</t>
  </si>
  <si>
    <t>Guided Tours</t>
  </si>
  <si>
    <t>Total Other Direct</t>
  </si>
  <si>
    <t>Food and Beverage</t>
  </si>
  <si>
    <t xml:space="preserve">Retail </t>
  </si>
  <si>
    <t>Authorized Services (Specify)</t>
  </si>
  <si>
    <t>Total Food and Beverage Expenses</t>
  </si>
  <si>
    <t>Property Taxes</t>
  </si>
  <si>
    <t>Labor</t>
  </si>
  <si>
    <t>Total Authorized Services Expenses</t>
  </si>
  <si>
    <t>Other (Specify)</t>
  </si>
  <si>
    <t>Total Other (Specify) Expenses</t>
  </si>
  <si>
    <t>Real Property (not Within Park)</t>
  </si>
  <si>
    <t>Borrowings/ Repayment of Debt</t>
  </si>
  <si>
    <t>Sale/Repurchase of Stock</t>
  </si>
  <si>
    <t>Personal Property Replacement</t>
  </si>
  <si>
    <t>Total Covers</t>
  </si>
  <si>
    <t>Average Check</t>
  </si>
  <si>
    <t>Total Transactions</t>
  </si>
  <si>
    <t>Average Revenue Per Transaction</t>
  </si>
  <si>
    <t>Available Site Nights</t>
  </si>
  <si>
    <t>Net Cash Provided (Used) by Operating Activities</t>
  </si>
  <si>
    <t>Net Cash Provided (Used) by Financing Activities</t>
  </si>
  <si>
    <t>Net Cash Provided (Used) by Investing Activities</t>
  </si>
  <si>
    <t>your prospective statements. Please clearly identify, by service type, all revenues associated with authorized services.</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</si>
  <si>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</si>
  <si>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</si>
  <si>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</si>
  <si>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2) The information on this form should fully explain and document your Gross Revenue build-up. State annual inflation rate assumptions, rate increase assumptions, utilization assumptions and any estimates of real </t>
  </si>
  <si>
    <t>3) If you are going to offer authorized services, please clearly identify which service(s) you will offer and use additional rows to describe your revenue buildup for each authorized service.</t>
  </si>
  <si>
    <t>and Start-up Costs form.</t>
  </si>
  <si>
    <t>NOTICES</t>
  </si>
  <si>
    <t>Collateral Materials</t>
  </si>
  <si>
    <t>Guest Services</t>
  </si>
  <si>
    <t>Total GS Expenses</t>
  </si>
  <si>
    <t>A&amp;G Payroll</t>
  </si>
  <si>
    <t>A&amp;G Other</t>
  </si>
  <si>
    <t>Marketing</t>
  </si>
  <si>
    <t>Management Fees</t>
  </si>
  <si>
    <t>Repair &amp; Maintenance</t>
  </si>
  <si>
    <t>Misc Licenses</t>
  </si>
  <si>
    <t xml:space="preserve">Revenue inflation is expected increase at the same rate as the Consumer Price Index which is predicted to grow at a rate of 2.4% annually, based upon historical growth as reported by the Bureau of Labor Statistics </t>
  </si>
  <si>
    <t>No real growth is expected to occur, keeping in line with historical revenues at the concession. Therefore, overall revenue growth is forecast to occur at an average annual rate of 2.4% over the life of the Draft Contract.</t>
  </si>
  <si>
    <t>Total Campground Expenses</t>
  </si>
  <si>
    <t>Campgrounds</t>
  </si>
  <si>
    <t>Contract Number</t>
  </si>
  <si>
    <t xml:space="preserve">1) In the description sections of this form, please provide an explanation of sufficient detail to allow a reviewer to fully understand how the estimates were determined. </t>
  </si>
  <si>
    <t>Cost of Goods Sold</t>
  </si>
  <si>
    <t>NOTES</t>
  </si>
  <si>
    <t>Food &amp; Beverage</t>
  </si>
  <si>
    <t>Retail by outlet</t>
  </si>
  <si>
    <t>Number of Days Open</t>
  </si>
  <si>
    <r>
      <t xml:space="preserve">
</t>
    </r>
    <r>
      <rPr>
        <b/>
        <sz val="20"/>
        <rFont val="Arial"/>
        <family val="2"/>
      </rPr>
      <t>Disclosure:</t>
    </r>
    <r>
      <rPr>
        <sz val="20"/>
        <rFont val="Arial"/>
        <family val="2"/>
      </rPr>
      <t xml:space="preserve"> Providing your information is voluntary, however, failure to provide the requested information may impede the evaluation of your proposal in response to available concession opportunities.</t>
    </r>
  </si>
  <si>
    <t>Cells in Blue indicate an input is required</t>
  </si>
  <si>
    <t>Grey cells contain formulas</t>
  </si>
  <si>
    <t xml:space="preserve">5) Expenditures entered into this form should not be included in the proforma income statement. </t>
  </si>
  <si>
    <t>TOTAL</t>
  </si>
  <si>
    <t>One-time expenses incurred prior to the beginning of the contract, or during the first year of the contract, if needed, to implement your proposal.</t>
  </si>
  <si>
    <t xml:space="preserve">Additional funds for working capital current assets such as pre-paid expenses, contingencies, and other necessary cash flow requirements. This should not be confused with Net Working Capital (current assets-current liabilities). </t>
  </si>
  <si>
    <t>Payroll</t>
  </si>
  <si>
    <t>Leases</t>
  </si>
  <si>
    <t>See Projected Utilization Tab</t>
  </si>
  <si>
    <t>Percentage of Gross departmental Revenue:</t>
  </si>
  <si>
    <t>%</t>
  </si>
  <si>
    <t>Please provide relevant notes by dept. (# staff, starting wage by position etc.)</t>
  </si>
  <si>
    <t>Please provide relevant note by dept.</t>
  </si>
  <si>
    <t xml:space="preserve">2) Clearly describe the composition of each item classified under Undistributed and Fixed Expenses. If the expense item </t>
  </si>
  <si>
    <t>Days Open</t>
  </si>
  <si>
    <t>Explain your revenue projections by detailing utilization forecasts by department, by outlet, by year. Include projected inflation rates in rows 12 and 13.You may add rows where needed.</t>
  </si>
  <si>
    <t xml:space="preserve">growth you anticipate. </t>
  </si>
  <si>
    <t xml:space="preserve">4) Clearly delineate between personal and real property and define your rationale and assumptions for each category. </t>
  </si>
  <si>
    <t>NOTES/DESCRIPTION</t>
  </si>
  <si>
    <t>Repair and Maintenance Reserve (if required by contract)</t>
  </si>
  <si>
    <t>Inventory</t>
  </si>
  <si>
    <t>Total Cost of Goods Sold</t>
  </si>
  <si>
    <t>Explain any changes from year to year</t>
  </si>
  <si>
    <r>
      <t xml:space="preserve">Assets necessary to the operation of the Concession, </t>
    </r>
    <r>
      <rPr>
        <u/>
        <sz val="10"/>
        <rFont val="Arial"/>
        <family val="2"/>
      </rPr>
      <t>already owned by the Bidder</t>
    </r>
    <r>
      <rPr>
        <sz val="10"/>
        <rFont val="Arial"/>
        <family val="2"/>
      </rPr>
      <t xml:space="preserve">, that will be allocated to the operation of the Prospective Contract. </t>
    </r>
  </si>
  <si>
    <t>Assets necessary to Operate the Concession, that will be acquired by the Bidder if awarded the Prospective Contract.</t>
  </si>
  <si>
    <t>1) Formulas included in this form are provided by the State of Delaware as guidance only. The Bidder is responsible for its financial projections and their accuracy.</t>
  </si>
  <si>
    <t>2) All Bidders must include their estimate of the value of all property intended, whether planned for acquisition or currently owned, for use in the Prospective Contract.</t>
  </si>
  <si>
    <t>3) The items indicated above are the estimated planned expenditures for initial investment, defined as one-time costs in either the year prior to or the first year after the start of the Prospective Contract.</t>
  </si>
  <si>
    <t xml:space="preserve">4) Expenditures entered in this form should be in addition to that of typical annual capital investments and operating expenses of the first year of the Prospective Contract. </t>
  </si>
  <si>
    <t xml:space="preserve">6) Expenditures entered in this form should be included in the proforma as capital expenditures in either the year prior to or the first year after the start of the Prospective Contract. </t>
  </si>
  <si>
    <t xml:space="preserve">2) Only projected receipts and expenses related to the services “required” by the contract and those you choose to operate under “authorized” services are to be itemized and included in </t>
  </si>
  <si>
    <t>Management fee is calculated at four percent of gross receipts</t>
  </si>
  <si>
    <t># Catered Events</t>
  </si>
  <si>
    <t>Avg # ppl per event</t>
  </si>
  <si>
    <t>Avg Price per Plate</t>
  </si>
  <si>
    <t>Name of Bidder</t>
  </si>
  <si>
    <t xml:space="preserve">1) Please note that revenue projections must be based on parameters set forth in the prospective Operating Plan (hours of operation, staffing requirements, rate approvals etc.) </t>
  </si>
  <si>
    <t xml:space="preserve">2) Investment activities should include entries for one time acquisition and disposal at the beginning and end of the Prospective Contract term as well as cyclical or annual capital investments such as replacement. </t>
  </si>
  <si>
    <t xml:space="preserve">3) Estimates for capital expenditures in the Cash Flow Statements made prior to or during the first year after the start of the Prospective Contract should be reflective of estimates provide in the Initial Investment </t>
  </si>
  <si>
    <t>PROFORMA INCOME STATEMENT FORM</t>
  </si>
  <si>
    <t>RECAPTURE OF INVESTMENT FORM</t>
  </si>
  <si>
    <t>Assets and Other</t>
  </si>
  <si>
    <t>Compenseable Interest Value</t>
  </si>
  <si>
    <t>Total of Recapture of Investments at the End of the Contract Term</t>
  </si>
  <si>
    <t>1) The value of ending compensable interest is only a best guess estimate neither bidder nor the State of Delaware is bound by the number presented above.</t>
  </si>
  <si>
    <t>2) Reference the Draft Contract and exhibits for guidance on compensable interest and Personal Property.</t>
  </si>
  <si>
    <t xml:space="preserve">3) Formulas included in this form are provided as guidance only. The Bidder is responsible for its financial </t>
  </si>
  <si>
    <t>projections and their accuracy.</t>
  </si>
  <si>
    <t>5) All Bidders must include their estimate of the ending value of all property and other assets at the end of the Draft Contract.</t>
  </si>
  <si>
    <t xml:space="preserve">6) Recapture amounts entered into this form should not be included in the proforma income statement. </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</si>
  <si>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</si>
  <si>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</si>
  <si>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</si>
  <si>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</si>
  <si>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</si>
  <si>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INITIAL INVESTMENTS AND START UP EXPENSES FORM</t>
  </si>
  <si>
    <r>
      <t xml:space="preserve">3) </t>
    </r>
    <r>
      <rPr>
        <b/>
        <sz val="10"/>
        <rFont val="Arial"/>
        <family val="2"/>
      </rPr>
      <t>Campgrounds</t>
    </r>
    <r>
      <rPr>
        <sz val="10"/>
        <rFont val="Arial"/>
        <family val="2"/>
      </rPr>
      <t xml:space="preserve"> are "as applicable" (i.e., if bidding glamping or outside recreational overnight); not all Venues allow camping.</t>
    </r>
  </si>
  <si>
    <t>EBITDA Before Fee to DE</t>
  </si>
  <si>
    <t>Fee Payment To State of Delaware</t>
  </si>
  <si>
    <t>Compensable Interest</t>
  </si>
  <si>
    <t>4) Pink cells represent categories that need to be explained on the "Recapture of Investment Assumptions" worksheet.</t>
  </si>
  <si>
    <t>NAT25005_KRAPF OUTDOOR RECREATION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</si>
</sst>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24"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
      <b/>
      <sz val="10"/>
      <color rgb="FFFF0000"/>
      <name val="Arial"/>
      <family val="2"/>
    </font>
    <font>
      <b/>
      <sz val="10"/>
      <color theme="0"/>
      <name val="Arial"/>
      <family val="2"/>
    </font>
    <font>
      <b/>
      <sz val="20"/>
      <name val="Arial"/>
      <family val="2"/>
    </font>
    <font>
      <sz val="20"/>
      <name val="Arial"/>
      <family val="2"/>
    </font>
    <font>
      <b/>
      <sz val="16"/>
      <name val="Arial"/>
      <family val="2"/>
    </font>
    <font>
      <sz val="16"/>
      <name val="Arial"/>
      <family val="2"/>
    </font>
    <font>
      <sz val="12"/>
      <name val="Arial"/>
      <family val="2"/>
    </font>
    <font>
      <b/>
      <u/>
      <sz val="10"/>
      <name val="Arial"/>
      <family val="2"/>
    </font>
    <font>
      <sz val="9"/>
      <name val="Arial"/>
      <family val="2"/>
    </font>
    <font>
      <b/>
      <sz val="9"/>
      <name val="Arial"/>
      <family val="2"/>
    </font>
  </fonts>
  <fills count="14">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5" tint="0.79998168889431442"/>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190">
    <xf numFmtId="0" fontId="0" fillId="0" borderId="0" xfId="0"/>
    <xf numFmtId="0" fontId="0" fillId="5" borderId="0" xfId="0" applyFill="1"/>
    <xf numFmtId="0" fontId="2" fillId="5"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3" fillId="0" borderId="0" xfId="0" applyFont="1" applyAlignment="1">
      <alignment horizontal="left" vertical="top"/>
    </xf>
    <xf numFmtId="0" fontId="3" fillId="5" borderId="0" xfId="0" applyFont="1" applyFill="1"/>
    <xf numFmtId="0" fontId="3" fillId="5" borderId="0" xfId="0" applyFont="1" applyFill="1" applyAlignment="1">
      <alignment horizontal="right"/>
    </xf>
    <xf numFmtId="0" fontId="2" fillId="5" borderId="0" xfId="0" applyFont="1" applyFill="1" applyAlignment="1">
      <alignment horizontal="right"/>
    </xf>
    <xf numFmtId="0" fontId="0" fillId="5" borderId="0" xfId="0" applyFill="1" applyAlignment="1">
      <alignment horizontal="left" vertical="top"/>
    </xf>
    <xf numFmtId="0" fontId="3" fillId="5" borderId="0" xfId="0" applyFont="1" applyFill="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Alignment="1">
      <alignment vertical="top"/>
    </xf>
    <xf numFmtId="0" fontId="6" fillId="2" borderId="0" xfId="0" applyFont="1" applyFill="1"/>
    <xf numFmtId="0" fontId="4" fillId="2" borderId="0" xfId="0" applyFont="1" applyFill="1"/>
    <xf numFmtId="0" fontId="0" fillId="5" borderId="0" xfId="0" applyFill="1" applyAlignment="1">
      <alignment vertical="top"/>
    </xf>
    <xf numFmtId="0" fontId="1" fillId="5" borderId="0" xfId="4" applyFill="1" applyAlignment="1">
      <alignment horizontal="right" vertical="top"/>
    </xf>
    <xf numFmtId="0" fontId="1" fillId="5" borderId="0" xfId="4" applyFill="1" applyAlignment="1">
      <alignment horizontal="left" vertical="top"/>
    </xf>
    <xf numFmtId="0" fontId="2" fillId="0" borderId="0" xfId="0" applyFont="1"/>
    <xf numFmtId="0" fontId="10" fillId="5" borderId="0" xfId="0" applyFont="1" applyFill="1" applyAlignment="1">
      <alignment horizontal="left" vertical="top"/>
    </xf>
    <xf numFmtId="0" fontId="8" fillId="0" borderId="0" xfId="0" applyFont="1"/>
    <xf numFmtId="0" fontId="0" fillId="0" borderId="0" xfId="0" applyAlignment="1">
      <alignment horizontal="left" vertical="top"/>
    </xf>
    <xf numFmtId="0" fontId="3" fillId="3" borderId="0" xfId="0" applyFont="1" applyFill="1" applyAlignment="1">
      <alignment horizontal="left" vertical="top"/>
    </xf>
    <xf numFmtId="0" fontId="12" fillId="0" borderId="0" xfId="0" applyFont="1" applyAlignment="1">
      <alignment horizontal="left" vertical="top"/>
    </xf>
    <xf numFmtId="0" fontId="2" fillId="7" borderId="0" xfId="0" applyFont="1" applyFill="1" applyAlignment="1">
      <alignment horizontal="right"/>
    </xf>
    <xf numFmtId="0" fontId="0" fillId="7" borderId="0" xfId="0" applyFill="1"/>
    <xf numFmtId="0" fontId="1" fillId="7" borderId="0" xfId="0" applyFont="1" applyFill="1" applyAlignment="1">
      <alignment horizontal="right"/>
    </xf>
    <xf numFmtId="0" fontId="1" fillId="5" borderId="0" xfId="0" applyFont="1" applyFill="1"/>
    <xf numFmtId="0" fontId="12" fillId="0" borderId="0" xfId="0" applyFont="1" applyAlignment="1">
      <alignment vertical="top"/>
    </xf>
    <xf numFmtId="0" fontId="2" fillId="0" borderId="0" xfId="0" applyFont="1" applyAlignment="1">
      <alignment horizontal="right"/>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3" fontId="3" fillId="0" borderId="0" xfId="0" applyNumberFormat="1" applyFont="1"/>
    <xf numFmtId="0" fontId="3" fillId="0" borderId="0" xfId="0" applyFont="1" applyAlignment="1">
      <alignment vertical="top"/>
    </xf>
    <xf numFmtId="0" fontId="1" fillId="3" borderId="0" xfId="0" applyFont="1" applyFill="1" applyAlignment="1">
      <alignment vertical="top"/>
    </xf>
    <xf numFmtId="0" fontId="11" fillId="3" borderId="0" xfId="0" applyFont="1" applyFill="1" applyAlignment="1">
      <alignment vertical="top"/>
    </xf>
    <xf numFmtId="0" fontId="11" fillId="0" borderId="0" xfId="0" applyFont="1" applyAlignment="1">
      <alignment vertical="top"/>
    </xf>
    <xf numFmtId="0" fontId="12" fillId="3" borderId="0" xfId="0" applyFont="1" applyFill="1" applyAlignment="1">
      <alignment horizontal="left" vertical="top"/>
    </xf>
    <xf numFmtId="0" fontId="2" fillId="0" borderId="0" xfId="0" applyFont="1" applyAlignment="1">
      <alignment horizontal="center"/>
    </xf>
    <xf numFmtId="0" fontId="2" fillId="2" borderId="0" xfId="0" applyFont="1" applyFill="1" applyAlignment="1">
      <alignment horizontal="center"/>
    </xf>
    <xf numFmtId="0" fontId="2" fillId="0" borderId="0" xfId="0" applyFont="1" applyAlignment="1">
      <alignment horizontal="left"/>
    </xf>
    <xf numFmtId="0" fontId="1" fillId="0" borderId="0" xfId="0" applyFont="1" applyAlignment="1">
      <alignment horizontal="left"/>
    </xf>
    <xf numFmtId="0" fontId="5" fillId="5" borderId="0" xfId="0" applyFont="1" applyFill="1"/>
    <xf numFmtId="0" fontId="9" fillId="5" borderId="0" xfId="0" applyFont="1" applyFill="1" applyAlignment="1">
      <alignment horizontal="left" vertical="top"/>
    </xf>
    <xf numFmtId="0" fontId="2" fillId="5" borderId="0" xfId="0" applyFont="1" applyFill="1" applyAlignment="1">
      <alignment horizontal="left" vertical="top"/>
    </xf>
    <xf numFmtId="0" fontId="12" fillId="5" borderId="0" xfId="0" applyFont="1" applyFill="1" applyAlignment="1">
      <alignment horizontal="left" vertical="top"/>
    </xf>
    <xf numFmtId="0" fontId="4" fillId="6" borderId="0" xfId="0" applyFont="1" applyFill="1"/>
    <xf numFmtId="0" fontId="6" fillId="6" borderId="0" xfId="0" applyFont="1" applyFill="1"/>
    <xf numFmtId="0" fontId="1" fillId="3" borderId="0" xfId="4" applyFill="1" applyAlignment="1">
      <alignment vertical="top"/>
    </xf>
    <xf numFmtId="0" fontId="1" fillId="3" borderId="0" xfId="4" applyFill="1" applyAlignment="1">
      <alignment horizontal="left" vertical="top"/>
    </xf>
    <xf numFmtId="0" fontId="12"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12" fillId="5" borderId="0" xfId="0" applyFont="1" applyFill="1"/>
    <xf numFmtId="0" fontId="2" fillId="0" borderId="0" xfId="4" applyFont="1"/>
    <xf numFmtId="0" fontId="1" fillId="0" borderId="0" xfId="4"/>
    <xf numFmtId="0" fontId="1" fillId="0" borderId="0" xfId="0" applyFont="1"/>
    <xf numFmtId="3" fontId="1" fillId="0" borderId="0" xfId="4" applyNumberFormat="1" applyAlignment="1">
      <alignment vertical="top"/>
    </xf>
    <xf numFmtId="0" fontId="1" fillId="0" borderId="0" xfId="4" applyAlignment="1">
      <alignment horizontal="left" vertical="top"/>
    </xf>
    <xf numFmtId="0" fontId="1" fillId="5" borderId="0" xfId="4" applyFill="1"/>
    <xf numFmtId="0" fontId="12" fillId="3" borderId="0" xfId="4" applyFont="1" applyFill="1" applyAlignment="1">
      <alignment vertical="top"/>
    </xf>
    <xf numFmtId="0" fontId="9" fillId="0" borderId="0" xfId="0" applyFont="1"/>
    <xf numFmtId="0" fontId="2" fillId="5" borderId="0" xfId="4" applyFont="1" applyFill="1" applyAlignment="1">
      <alignment horizontal="left" vertical="top"/>
    </xf>
    <xf numFmtId="3" fontId="0" fillId="0" borderId="0" xfId="0" applyNumberFormat="1"/>
    <xf numFmtId="3" fontId="1" fillId="0" borderId="0" xfId="0" applyNumberFormat="1" applyFont="1"/>
    <xf numFmtId="3" fontId="1" fillId="0" borderId="0" xfId="0" applyNumberFormat="1" applyFont="1" applyAlignment="1">
      <alignment vertical="top"/>
    </xf>
    <xf numFmtId="0" fontId="1" fillId="0" borderId="0" xfId="0" applyFont="1" applyAlignment="1">
      <alignment horizontal="left" indent="1"/>
    </xf>
    <xf numFmtId="0" fontId="11" fillId="5" borderId="0" xfId="0" applyFont="1" applyFill="1" applyAlignment="1">
      <alignment horizontal="left" vertical="top"/>
    </xf>
    <xf numFmtId="164" fontId="11" fillId="5" borderId="0" xfId="1" applyNumberFormat="1" applyFont="1" applyFill="1" applyBorder="1" applyAlignment="1">
      <alignment horizontal="left" vertical="top"/>
    </xf>
    <xf numFmtId="3" fontId="4" fillId="2" borderId="0" xfId="0" applyNumberFormat="1" applyFont="1" applyFill="1" applyAlignment="1">
      <alignment horizontal="center"/>
    </xf>
    <xf numFmtId="3" fontId="0" fillId="5" borderId="0" xfId="0" applyNumberFormat="1" applyFill="1"/>
    <xf numFmtId="3" fontId="0" fillId="5" borderId="0" xfId="1" applyNumberFormat="1" applyFont="1" applyFill="1" applyBorder="1" applyAlignment="1"/>
    <xf numFmtId="3" fontId="4" fillId="2" borderId="0" xfId="0" applyNumberFormat="1" applyFont="1" applyFill="1"/>
    <xf numFmtId="0" fontId="0" fillId="3" borderId="0" xfId="0" applyFill="1"/>
    <xf numFmtId="164" fontId="0" fillId="5" borderId="0" xfId="1" applyNumberFormat="1" applyFont="1" applyFill="1" applyBorder="1" applyAlignment="1"/>
    <xf numFmtId="0" fontId="1" fillId="0" borderId="0" xfId="0" applyFont="1" applyAlignment="1">
      <alignment horizontal="left" vertical="top"/>
    </xf>
    <xf numFmtId="0" fontId="1" fillId="7" borderId="0" xfId="0" applyFont="1" applyFill="1"/>
    <xf numFmtId="0" fontId="1" fillId="5" borderId="0" xfId="0" applyFont="1" applyFill="1" applyAlignment="1">
      <alignment horizontal="right"/>
    </xf>
    <xf numFmtId="0" fontId="1" fillId="7"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7"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9" fillId="3" borderId="0" xfId="0" applyFont="1" applyFill="1" applyAlignment="1">
      <alignment horizontal="left" vertical="top"/>
    </xf>
    <xf numFmtId="0" fontId="3" fillId="7" borderId="0" xfId="0" applyFont="1" applyFill="1"/>
    <xf numFmtId="3" fontId="0" fillId="0" borderId="0" xfId="3" applyNumberFormat="1" applyFont="1" applyBorder="1" applyAlignment="1"/>
    <xf numFmtId="3" fontId="14" fillId="0" borderId="0" xfId="0" applyNumberFormat="1" applyFont="1" applyAlignment="1">
      <alignment horizontal="center"/>
    </xf>
    <xf numFmtId="166" fontId="1" fillId="0" borderId="0" xfId="0" applyNumberFormat="1" applyFont="1"/>
    <xf numFmtId="3" fontId="1" fillId="8" borderId="0" xfId="0" applyNumberFormat="1" applyFont="1" applyFill="1"/>
    <xf numFmtId="0" fontId="15" fillId="6" borderId="0" xfId="4" applyFont="1" applyFill="1"/>
    <xf numFmtId="0" fontId="18" fillId="0" borderId="0" xfId="0" applyFont="1"/>
    <xf numFmtId="0" fontId="19" fillId="5" borderId="0" xfId="0" applyFont="1" applyFill="1"/>
    <xf numFmtId="0" fontId="19" fillId="7" borderId="0" xfId="0" applyFont="1" applyFill="1"/>
    <xf numFmtId="0" fontId="19" fillId="0" borderId="0" xfId="0" applyFont="1"/>
    <xf numFmtId="0" fontId="18" fillId="5" borderId="0" xfId="0" applyFont="1" applyFill="1" applyAlignment="1">
      <alignment horizontal="right"/>
    </xf>
    <xf numFmtId="0" fontId="19" fillId="9" borderId="0" xfId="0" applyFont="1" applyFill="1"/>
    <xf numFmtId="0" fontId="19" fillId="8" borderId="0" xfId="0" applyFont="1" applyFill="1"/>
    <xf numFmtId="0" fontId="1" fillId="9" borderId="0" xfId="0" applyFont="1" applyFill="1"/>
    <xf numFmtId="0" fontId="20" fillId="5" borderId="0" xfId="0" applyFont="1" applyFill="1"/>
    <xf numFmtId="0" fontId="8" fillId="7" borderId="0" xfId="0" applyFont="1" applyFill="1" applyAlignment="1">
      <alignment horizontal="right"/>
    </xf>
    <xf numFmtId="0" fontId="20" fillId="7" borderId="0" xfId="0" applyFont="1" applyFill="1" applyAlignment="1">
      <alignment horizontal="right"/>
    </xf>
    <xf numFmtId="0" fontId="20" fillId="9" borderId="0" xfId="0" applyFont="1" applyFill="1"/>
    <xf numFmtId="0" fontId="20" fillId="0" borderId="0" xfId="0" applyFont="1"/>
    <xf numFmtId="0" fontId="2" fillId="7" borderId="0" xfId="0" applyFont="1" applyFill="1" applyAlignment="1">
      <alignment horizontal="left"/>
    </xf>
    <xf numFmtId="0" fontId="1" fillId="7" borderId="0" xfId="0" applyFont="1" applyFill="1" applyAlignment="1">
      <alignment horizontal="left"/>
    </xf>
    <xf numFmtId="0" fontId="3" fillId="9" borderId="0" xfId="0" applyFont="1" applyFill="1"/>
    <xf numFmtId="0" fontId="1" fillId="7" borderId="0" xfId="4" applyFill="1" applyAlignment="1">
      <alignment horizontal="left"/>
    </xf>
    <xf numFmtId="0" fontId="21" fillId="0" borderId="0" xfId="0" applyFont="1"/>
    <xf numFmtId="0" fontId="3" fillId="7" borderId="0" xfId="0" applyFont="1" applyFill="1" applyAlignment="1">
      <alignment horizontal="left"/>
    </xf>
    <xf numFmtId="0" fontId="0" fillId="10" borderId="0" xfId="0" applyFill="1"/>
    <xf numFmtId="0" fontId="8" fillId="5" borderId="0" xfId="0" applyFont="1" applyFill="1" applyAlignment="1">
      <alignment horizontal="right"/>
    </xf>
    <xf numFmtId="0" fontId="20" fillId="10" borderId="0" xfId="0" applyFont="1" applyFill="1"/>
    <xf numFmtId="0" fontId="20" fillId="5" borderId="0" xfId="0" applyFont="1" applyFill="1" applyAlignment="1">
      <alignment horizontal="right"/>
    </xf>
    <xf numFmtId="0" fontId="8" fillId="10" borderId="0" xfId="0" applyFont="1" applyFill="1"/>
    <xf numFmtId="0" fontId="1" fillId="10" borderId="0" xfId="0" applyFont="1" applyFill="1" applyAlignment="1">
      <alignment horizontal="right" vertical="top" wrapText="1"/>
    </xf>
    <xf numFmtId="0" fontId="0" fillId="10" borderId="0" xfId="0" applyFill="1" applyAlignment="1">
      <alignment vertical="top" wrapText="1"/>
    </xf>
    <xf numFmtId="0" fontId="1" fillId="10" borderId="0" xfId="0" applyFont="1" applyFill="1" applyAlignment="1">
      <alignment vertical="top" wrapText="1"/>
    </xf>
    <xf numFmtId="0" fontId="2" fillId="10" borderId="0" xfId="0" applyFont="1" applyFill="1" applyAlignment="1">
      <alignment vertical="top" wrapText="1"/>
    </xf>
    <xf numFmtId="9" fontId="1" fillId="10" borderId="0" xfId="2" applyFont="1" applyFill="1" applyAlignment="1">
      <alignment vertical="top" wrapText="1"/>
    </xf>
    <xf numFmtId="10" fontId="1" fillId="10" borderId="0" xfId="0" applyNumberFormat="1" applyFont="1" applyFill="1"/>
    <xf numFmtId="3" fontId="1" fillId="10" borderId="0" xfId="0" applyNumberFormat="1" applyFont="1" applyFill="1"/>
    <xf numFmtId="4" fontId="1" fillId="10" borderId="0" xfId="0" applyNumberFormat="1" applyFont="1" applyFill="1"/>
    <xf numFmtId="165" fontId="1" fillId="10" borderId="0" xfId="0" applyNumberFormat="1" applyFont="1" applyFill="1"/>
    <xf numFmtId="3" fontId="0" fillId="10" borderId="0" xfId="3" applyNumberFormat="1" applyFont="1" applyFill="1" applyBorder="1" applyAlignment="1"/>
    <xf numFmtId="3" fontId="1" fillId="10" borderId="0" xfId="4" applyNumberFormat="1" applyFill="1" applyAlignment="1">
      <alignment vertical="top"/>
    </xf>
    <xf numFmtId="0" fontId="2" fillId="7" borderId="0" xfId="4" applyFont="1" applyFill="1"/>
    <xf numFmtId="0" fontId="0" fillId="6" borderId="0" xfId="0" applyFill="1"/>
    <xf numFmtId="0" fontId="15" fillId="6" borderId="0" xfId="0" applyFont="1" applyFill="1"/>
    <xf numFmtId="0" fontId="1" fillId="6" borderId="0" xfId="0" applyFont="1" applyFill="1"/>
    <xf numFmtId="0" fontId="20" fillId="7" borderId="0" xfId="0" applyFont="1" applyFill="1"/>
    <xf numFmtId="0" fontId="8" fillId="7" borderId="0" xfId="0" applyFont="1" applyFill="1"/>
    <xf numFmtId="0" fontId="0" fillId="7" borderId="0" xfId="0" applyFill="1" applyAlignment="1">
      <alignment horizontal="left" vertical="top"/>
    </xf>
    <xf numFmtId="0" fontId="12" fillId="7" borderId="0" xfId="0" applyFont="1" applyFill="1"/>
    <xf numFmtId="0" fontId="8" fillId="5" borderId="0" xfId="0" applyFont="1" applyFill="1"/>
    <xf numFmtId="0" fontId="8" fillId="11" borderId="0" xfId="0" applyFont="1" applyFill="1"/>
    <xf numFmtId="166" fontId="0" fillId="8" borderId="1" xfId="5" applyNumberFormat="1" applyFont="1" applyFill="1" applyBorder="1" applyAlignment="1"/>
    <xf numFmtId="3" fontId="0" fillId="7" borderId="0" xfId="0" applyNumberFormat="1" applyFill="1"/>
    <xf numFmtId="3" fontId="1" fillId="7" borderId="0" xfId="0" applyNumberFormat="1" applyFont="1" applyFill="1"/>
    <xf numFmtId="0" fontId="1" fillId="12" borderId="0" xfId="0" applyFont="1" applyFill="1"/>
    <xf numFmtId="0" fontId="1" fillId="13" borderId="0" xfId="0" applyFont="1" applyFill="1" applyAlignment="1">
      <alignment horizontal="right" vertical="top"/>
    </xf>
    <xf numFmtId="0" fontId="1" fillId="13" borderId="0" xfId="0" applyFont="1" applyFill="1" applyAlignment="1">
      <alignment horizontal="right"/>
    </xf>
    <xf numFmtId="0" fontId="22" fillId="5" borderId="0" xfId="0" applyFont="1" applyFill="1" applyAlignment="1">
      <alignment vertical="top"/>
    </xf>
    <xf numFmtId="0" fontId="22" fillId="3" borderId="0" xfId="0" applyFont="1" applyFill="1" applyAlignment="1">
      <alignment vertical="top"/>
    </xf>
    <xf numFmtId="0" fontId="0" fillId="12" borderId="0" xfId="0" applyFill="1"/>
    <xf numFmtId="0" fontId="2" fillId="5" borderId="0" xfId="0" applyFont="1" applyFill="1" applyAlignment="1">
      <alignment horizontal="center"/>
    </xf>
    <xf numFmtId="0" fontId="1" fillId="5" borderId="0" xfId="0" applyFont="1" applyFill="1" applyAlignment="1">
      <alignment vertical="top"/>
    </xf>
    <xf numFmtId="0" fontId="1" fillId="12" borderId="0" xfId="4" applyFill="1" applyAlignment="1">
      <alignment horizontal="left" vertical="top" wrapText="1"/>
    </xf>
    <xf numFmtId="0" fontId="1" fillId="3" borderId="0" xfId="0" applyFont="1" applyFill="1"/>
    <xf numFmtId="0" fontId="1" fillId="0" borderId="0" xfId="4" applyFill="1" applyAlignment="1">
      <alignment horizontal="left"/>
    </xf>
    <xf numFmtId="0" fontId="8" fillId="9" borderId="0" xfId="0" applyFont="1" applyFill="1"/>
    <xf numFmtId="0" fontId="23" fillId="9" borderId="0" xfId="0" applyFont="1" applyFill="1"/>
    <xf numFmtId="5" fontId="0" fillId="10" borderId="0" xfId="1" applyNumberFormat="1" applyFont="1" applyFill="1" applyBorder="1" applyAlignment="1"/>
    <xf numFmtId="5" fontId="0" fillId="10" borderId="0" xfId="0" applyNumberFormat="1" applyFill="1"/>
    <xf numFmtId="5" fontId="0" fillId="5" borderId="0" xfId="0" applyNumberFormat="1" applyFill="1"/>
    <xf numFmtId="5" fontId="0" fillId="5" borderId="0" xfId="1" applyNumberFormat="1" applyFont="1" applyFill="1" applyBorder="1" applyAlignment="1"/>
    <xf numFmtId="5" fontId="0" fillId="4" borderId="1" xfId="1" applyNumberFormat="1" applyFont="1" applyFill="1" applyBorder="1" applyAlignment="1"/>
    <xf numFmtId="5" fontId="0" fillId="0" borderId="0" xfId="0" applyNumberFormat="1"/>
    <xf numFmtId="5" fontId="0" fillId="0" borderId="0" xfId="1" applyNumberFormat="1" applyFont="1" applyFill="1" applyBorder="1" applyAlignment="1"/>
    <xf numFmtId="5" fontId="0" fillId="4" borderId="2" xfId="1" applyNumberFormat="1" applyFont="1" applyFill="1" applyBorder="1" applyAlignment="1"/>
    <xf numFmtId="9" fontId="1" fillId="10" borderId="0" xfId="2" applyFont="1" applyFill="1"/>
    <xf numFmtId="7" fontId="1" fillId="10" borderId="0" xfId="0" applyNumberFormat="1" applyFont="1" applyFill="1"/>
    <xf numFmtId="166" fontId="3" fillId="9" borderId="0" xfId="0" applyNumberFormat="1" applyFont="1" applyFill="1"/>
    <xf numFmtId="166" fontId="4" fillId="0" borderId="0" xfId="0" applyNumberFormat="1" applyFont="1" applyAlignment="1">
      <alignment horizontal="center"/>
    </xf>
    <xf numFmtId="166" fontId="3" fillId="4" borderId="1" xfId="0" applyNumberFormat="1" applyFont="1" applyFill="1" applyBorder="1"/>
    <xf numFmtId="166" fontId="3" fillId="0" borderId="0" xfId="0" applyNumberFormat="1" applyFont="1"/>
    <xf numFmtId="166" fontId="3" fillId="0" borderId="1" xfId="0" applyNumberFormat="1" applyFont="1" applyBorder="1"/>
    <xf numFmtId="166" fontId="3" fillId="10" borderId="0" xfId="0" applyNumberFormat="1" applyFont="1" applyFill="1"/>
    <xf numFmtId="166" fontId="1" fillId="4" borderId="1" xfId="4" applyNumberFormat="1" applyFill="1" applyBorder="1"/>
    <xf numFmtId="166" fontId="3" fillId="4" borderId="0" xfId="0" applyNumberFormat="1" applyFont="1" applyFill="1"/>
    <xf numFmtId="166" fontId="3" fillId="4" borderId="2" xfId="0" applyNumberFormat="1" applyFont="1" applyFill="1" applyBorder="1"/>
    <xf numFmtId="5" fontId="1" fillId="12" borderId="0" xfId="0" applyNumberFormat="1" applyFont="1" applyFill="1"/>
    <xf numFmtId="5" fontId="1" fillId="5" borderId="0" xfId="0" applyNumberFormat="1" applyFont="1" applyFill="1"/>
    <xf numFmtId="5" fontId="1" fillId="4" borderId="1" xfId="0" applyNumberFormat="1" applyFont="1" applyFill="1" applyBorder="1"/>
    <xf numFmtId="7" fontId="20" fillId="9" borderId="0" xfId="0" applyNumberFormat="1" applyFont="1" applyFill="1"/>
    <xf numFmtId="7" fontId="1" fillId="5" borderId="0" xfId="0" applyNumberFormat="1" applyFont="1" applyFill="1"/>
    <xf numFmtId="7" fontId="1" fillId="4" borderId="0" xfId="0" applyNumberFormat="1" applyFont="1" applyFill="1"/>
    <xf numFmtId="7" fontId="1" fillId="9" borderId="0" xfId="0" applyNumberFormat="1" applyFont="1" applyFill="1"/>
    <xf numFmtId="7" fontId="6" fillId="2" borderId="0" xfId="0" applyNumberFormat="1" applyFont="1" applyFill="1"/>
    <xf numFmtId="7" fontId="1" fillId="5" borderId="0" xfId="0" applyNumberFormat="1" applyFont="1" applyFill="1" applyAlignment="1">
      <alignment horizontal="right"/>
    </xf>
    <xf numFmtId="0" fontId="16" fillId="9" borderId="0" xfId="0" applyFont="1" applyFill="1" applyAlignment="1">
      <alignment horizontal="center" wrapText="1"/>
    </xf>
    <xf numFmtId="0" fontId="0" fillId="7" borderId="0" xfId="0" applyFill="1" applyAlignment="1">
      <alignment wrapText="1"/>
    </xf>
    <xf numFmtId="0" fontId="17" fillId="9" borderId="0" xfId="0" applyFont="1" applyFill="1" applyAlignment="1">
      <alignment vertical="top" wrapText="1"/>
    </xf>
    <xf numFmtId="0" fontId="17" fillId="9" borderId="0" xfId="0" applyFont="1" applyFill="1" applyAlignment="1">
      <alignment wrapText="1"/>
    </xf>
    <xf numFmtId="3" fontId="1" fillId="10" borderId="0" xfId="4" applyNumberFormat="1" applyFill="1" applyAlignment="1">
      <alignment vertical="top"/>
    </xf>
    <xf numFmtId="3" fontId="1" fillId="10" borderId="0" xfId="4" applyNumberFormat="1" applyFill="1" applyAlignment="1">
      <alignment horizontal="left" vertical="top"/>
    </xf>
    <xf numFmtId="3" fontId="1" fillId="10" borderId="0" xfId="4" applyNumberFormat="1" applyFill="1" applyAlignment="1">
      <alignment vertical="top" wrapText="1"/>
    </xf>
  </cellXfs>
  <cellStyles count="9">
    <cellStyle name="Comma" xfId="1" builtinId="3"/>
    <cellStyle name="Currency" xfId="3" builtinId="4"/>
    <cellStyle name="Currency 2" xfId="5" xr:uid="{00000000-0005-0000-0000-000002000000}"/>
    <cellStyle name="Currency 3" xfId="7" xr:uid="{00000000-0005-0000-0000-000003000000}"/>
    <cellStyle name="Normal" xfId="0" builtinId="0"/>
    <cellStyle name="Normal 101 2" xfId="8" xr:uid="{B975C5F7-A7B1-485E-89DD-81153064559C}"/>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ebecca.lovin\AppData\Local\Microsoft\Windows\INetCache\Content.Outlook\WVDQ6TUY\Inv%20recapture%20tabs%20(002).xlsx" TargetMode="External"/><Relationship Id="rId1" Type="http://schemas.openxmlformats.org/officeDocument/2006/relationships/externalLinkPath" Target="file:///C:\Users\rebecca.lovin\AppData\Local\Microsoft\Windows\INetCache\Content.Outlook\WVDQ6TUY\Inv%20recapture%20tab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ture of Inv Assumptions"/>
      <sheetName val=" Recapture of Investment Form"/>
    </sheetNames>
    <sheetDataSet>
      <sheetData sheetId="0">
        <row r="3">
          <cell r="A3" t="str">
            <v>Cells in Blue indicate an input is required</v>
          </cell>
        </row>
        <row r="5">
          <cell r="A5" t="str">
            <v>Name of Bidder</v>
          </cell>
        </row>
        <row r="7">
          <cell r="A7" t="str">
            <v>Contract Number</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92"/>
  <sheetViews>
    <sheetView tabSelected="1" zoomScale="70" zoomScaleNormal="70" workbookViewId="0">
      <selection activeCell="A2" sqref="A2:J2"/>
    </sheetView>
  </sheetViews>
  <sheetFormatPr defaultRowHeight="12.75" x14ac:dyDescent="0.2"/>
  <cols>
    <col min="1" max="1" width="97.7109375" customWidth="1"/>
    <col min="9" max="9" width="13.42578125" customWidth="1"/>
    <col min="10" max="10" width="3.42578125" customWidth="1"/>
    <col min="11" max="40" width="8.7109375" style="26"/>
  </cols>
  <sheetData>
    <row r="1" spans="1:10" ht="26.25" x14ac:dyDescent="0.4">
      <c r="A1" s="183" t="s">
        <v>108</v>
      </c>
      <c r="B1" s="183"/>
      <c r="C1" s="183"/>
      <c r="D1" s="183"/>
      <c r="E1" s="183"/>
      <c r="F1" s="183"/>
      <c r="G1" s="183"/>
      <c r="H1" s="183"/>
      <c r="I1" s="183"/>
      <c r="J1" s="183"/>
    </row>
    <row r="2" spans="1:10" ht="135.75" customHeight="1" x14ac:dyDescent="0.2">
      <c r="A2" s="185" t="s">
        <v>129</v>
      </c>
      <c r="B2" s="185"/>
      <c r="C2" s="185"/>
      <c r="D2" s="185"/>
      <c r="E2" s="185"/>
      <c r="F2" s="185"/>
      <c r="G2" s="185"/>
      <c r="H2" s="185"/>
      <c r="I2" s="185"/>
      <c r="J2" s="185"/>
    </row>
    <row r="3" spans="1:10" ht="25.5" x14ac:dyDescent="0.35">
      <c r="A3" s="186"/>
      <c r="B3" s="186"/>
      <c r="C3" s="186"/>
      <c r="D3" s="186"/>
      <c r="E3" s="186"/>
      <c r="F3" s="186"/>
      <c r="G3" s="186"/>
      <c r="H3" s="186"/>
      <c r="I3" s="186"/>
      <c r="J3" s="186"/>
    </row>
    <row r="4" spans="1:10" ht="26.25" x14ac:dyDescent="0.4">
      <c r="A4" s="183"/>
      <c r="B4" s="183"/>
      <c r="C4" s="183"/>
      <c r="D4" s="183"/>
      <c r="E4" s="183"/>
      <c r="F4" s="183"/>
      <c r="G4" s="183"/>
      <c r="H4" s="183"/>
      <c r="I4" s="183"/>
      <c r="J4" s="183"/>
    </row>
    <row r="5" spans="1:10" ht="79.900000000000006" customHeight="1" x14ac:dyDescent="0.2">
      <c r="A5" s="185"/>
      <c r="B5" s="185"/>
      <c r="C5" s="185"/>
      <c r="D5" s="185"/>
      <c r="E5" s="185"/>
      <c r="F5" s="185"/>
      <c r="G5" s="185"/>
      <c r="H5" s="185"/>
      <c r="I5" s="185"/>
      <c r="J5" s="185"/>
    </row>
    <row r="6" spans="1:10" s="26" customFormat="1" x14ac:dyDescent="0.2">
      <c r="A6" s="184"/>
      <c r="B6" s="184"/>
      <c r="C6" s="184"/>
      <c r="D6" s="184"/>
      <c r="E6" s="184"/>
      <c r="F6" s="184"/>
      <c r="G6" s="184"/>
      <c r="H6" s="184"/>
      <c r="I6" s="184"/>
      <c r="J6" s="184"/>
    </row>
    <row r="7" spans="1:10" s="26" customFormat="1" x14ac:dyDescent="0.2"/>
    <row r="8" spans="1:10" s="26" customFormat="1" x14ac:dyDescent="0.2"/>
    <row r="9" spans="1:10" s="26" customFormat="1" x14ac:dyDescent="0.2"/>
    <row r="10" spans="1:10" s="26" customFormat="1" x14ac:dyDescent="0.2"/>
    <row r="11" spans="1:10" s="26" customFormat="1" x14ac:dyDescent="0.2"/>
    <row r="12" spans="1:10" s="26" customFormat="1" x14ac:dyDescent="0.2"/>
    <row r="13" spans="1:10" s="26" customFormat="1" x14ac:dyDescent="0.2"/>
    <row r="14" spans="1:10" s="26" customFormat="1" x14ac:dyDescent="0.2"/>
    <row r="15" spans="1:10" s="26" customFormat="1" x14ac:dyDescent="0.2"/>
    <row r="16" spans="1:10" s="26" customFormat="1" x14ac:dyDescent="0.2"/>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row r="61" s="26" customFormat="1" x14ac:dyDescent="0.2"/>
    <row r="62" s="26" customFormat="1" x14ac:dyDescent="0.2"/>
    <row r="63" s="26" customFormat="1" x14ac:dyDescent="0.2"/>
    <row r="64" s="26" customFormat="1" x14ac:dyDescent="0.2"/>
    <row r="65" s="26" customFormat="1" x14ac:dyDescent="0.2"/>
    <row r="66" s="26" customFormat="1" x14ac:dyDescent="0.2"/>
    <row r="67" s="26" customFormat="1" x14ac:dyDescent="0.2"/>
    <row r="68" s="26" customFormat="1" x14ac:dyDescent="0.2"/>
    <row r="69" s="26" customFormat="1" x14ac:dyDescent="0.2"/>
    <row r="70" s="26" customFormat="1" x14ac:dyDescent="0.2"/>
    <row r="71" s="26" customFormat="1" x14ac:dyDescent="0.2"/>
    <row r="72" s="26" customFormat="1" x14ac:dyDescent="0.2"/>
    <row r="73" s="26" customFormat="1" x14ac:dyDescent="0.2"/>
    <row r="74" s="26" customFormat="1" x14ac:dyDescent="0.2"/>
    <row r="75" s="26" customFormat="1" x14ac:dyDescent="0.2"/>
    <row r="76" s="26" customFormat="1" x14ac:dyDescent="0.2"/>
    <row r="77" s="26" customFormat="1" x14ac:dyDescent="0.2"/>
    <row r="78" s="26" customFormat="1" x14ac:dyDescent="0.2"/>
    <row r="79" s="26" customFormat="1" x14ac:dyDescent="0.2"/>
    <row r="80" s="26" customFormat="1" x14ac:dyDescent="0.2"/>
    <row r="81" s="26" customFormat="1" x14ac:dyDescent="0.2"/>
    <row r="82" s="26" customFormat="1" x14ac:dyDescent="0.2"/>
    <row r="83" s="26" customFormat="1" x14ac:dyDescent="0.2"/>
    <row r="84" s="26" customFormat="1" x14ac:dyDescent="0.2"/>
    <row r="85" s="26" customFormat="1" x14ac:dyDescent="0.2"/>
    <row r="86" s="26" customFormat="1" x14ac:dyDescent="0.2"/>
    <row r="87" s="26" customFormat="1" x14ac:dyDescent="0.2"/>
    <row r="88" s="26" customFormat="1" x14ac:dyDescent="0.2"/>
    <row r="89" s="26" customFormat="1" x14ac:dyDescent="0.2"/>
    <row r="90" s="26" customFormat="1" x14ac:dyDescent="0.2"/>
    <row r="91" s="26" customFormat="1" x14ac:dyDescent="0.2"/>
    <row r="92" s="26" customFormat="1" x14ac:dyDescent="0.2"/>
  </sheetData>
  <mergeCells count="6">
    <mergeCell ref="A4:J4"/>
    <mergeCell ref="A6:J6"/>
    <mergeCell ref="A5:J5"/>
    <mergeCell ref="A1:J1"/>
    <mergeCell ref="A2:J2"/>
    <mergeCell ref="A3:J3"/>
  </mergeCells>
  <pageMargins left="0.7" right="0.7" top="0.75" bottom="0.75" header="0.3" footer="0.3"/>
  <pageSetup scale="52" fitToHeight="0" orientation="portrait" r:id="rId1"/>
  <headerFooter>
    <oddHeader>&amp;LNAT24001_WHITE CLAY VENUES APPENDIX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6"/>
  <sheetViews>
    <sheetView showGridLines="0" zoomScaleNormal="100" zoomScaleSheetLayoutView="100" workbookViewId="0">
      <selection activeCell="B9" sqref="B9"/>
    </sheetView>
  </sheetViews>
  <sheetFormatPr defaultColWidth="8.7109375" defaultRowHeight="12.75" x14ac:dyDescent="0.2"/>
  <cols>
    <col min="1" max="1" width="36" style="60" customWidth="1"/>
    <col min="2" max="2" width="48.42578125" style="60" bestFit="1" customWidth="1"/>
    <col min="3" max="3" width="1.7109375" style="80" customWidth="1"/>
    <col min="4" max="4" width="15.85546875" style="60" customWidth="1"/>
    <col min="5" max="5" width="5.140625" style="60" customWidth="1"/>
    <col min="6" max="6" width="76.28515625" style="60" customWidth="1"/>
    <col min="7" max="16384" width="8.7109375" style="60"/>
  </cols>
  <sheetData>
    <row r="1" spans="1:6" s="95" customFormat="1" ht="20.25" x14ac:dyDescent="0.3">
      <c r="A1" s="21" t="s">
        <v>185</v>
      </c>
      <c r="C1" s="96"/>
    </row>
    <row r="2" spans="1:6" s="95" customFormat="1" ht="20.25" x14ac:dyDescent="0.3">
      <c r="A2" s="94"/>
      <c r="C2" s="96"/>
    </row>
    <row r="3" spans="1:6" s="97" customFormat="1" ht="20.25" x14ac:dyDescent="0.3">
      <c r="A3" s="99" t="s">
        <v>130</v>
      </c>
      <c r="B3" s="99"/>
      <c r="C3" s="96"/>
      <c r="D3" s="95"/>
      <c r="E3" s="95"/>
    </row>
    <row r="4" spans="1:6" s="97" customFormat="1" ht="20.25" x14ac:dyDescent="0.3">
      <c r="A4" s="100" t="s">
        <v>131</v>
      </c>
      <c r="B4" s="100"/>
      <c r="C4" s="96"/>
      <c r="D4" s="95"/>
      <c r="E4" s="95"/>
    </row>
    <row r="5" spans="1:6" s="96" customFormat="1" ht="20.25" x14ac:dyDescent="0.3"/>
    <row r="6" spans="1:6" s="96" customFormat="1" ht="20.25" x14ac:dyDescent="0.3"/>
    <row r="7" spans="1:6" s="97" customFormat="1" ht="20.25" x14ac:dyDescent="0.3">
      <c r="A7" s="98" t="s">
        <v>165</v>
      </c>
      <c r="B7" s="99"/>
      <c r="C7" s="96"/>
      <c r="D7" s="95"/>
      <c r="E7" s="95"/>
    </row>
    <row r="8" spans="1:6" s="97" customFormat="1" ht="20.25" x14ac:dyDescent="0.3">
      <c r="A8" s="95"/>
      <c r="B8" s="95"/>
      <c r="C8" s="96"/>
      <c r="D8" s="95"/>
      <c r="E8" s="95"/>
    </row>
    <row r="9" spans="1:6" s="97" customFormat="1" ht="20.25" x14ac:dyDescent="0.3">
      <c r="A9" s="98" t="str">
        <f>+'Proforma Income Statement'!A7</f>
        <v>Contract Number</v>
      </c>
      <c r="B9" s="153" t="s">
        <v>191</v>
      </c>
      <c r="C9" s="96"/>
      <c r="D9" s="95"/>
      <c r="E9" s="95"/>
    </row>
    <row r="10" spans="1:6" s="97" customFormat="1" ht="20.25" x14ac:dyDescent="0.3">
      <c r="A10" s="95"/>
      <c r="B10" s="95"/>
      <c r="C10" s="96"/>
      <c r="D10" s="95"/>
      <c r="E10" s="95"/>
    </row>
    <row r="11" spans="1:6" x14ac:dyDescent="0.2">
      <c r="A11" s="15" t="s">
        <v>40</v>
      </c>
      <c r="B11" s="14"/>
      <c r="C11" s="14"/>
      <c r="D11" s="14"/>
      <c r="E11" s="14"/>
      <c r="F11" s="132"/>
    </row>
    <row r="12" spans="1:6" x14ac:dyDescent="0.2">
      <c r="A12" s="2" t="s">
        <v>38</v>
      </c>
      <c r="B12" s="28"/>
      <c r="D12" s="28"/>
      <c r="E12" s="28"/>
    </row>
    <row r="13" spans="1:6" x14ac:dyDescent="0.2">
      <c r="A13" s="28" t="s">
        <v>153</v>
      </c>
      <c r="B13" s="28"/>
      <c r="D13" s="28"/>
      <c r="E13" s="28"/>
    </row>
    <row r="14" spans="1:6" x14ac:dyDescent="0.2">
      <c r="A14" s="28"/>
      <c r="B14" s="28"/>
      <c r="D14" s="28"/>
      <c r="E14" s="28"/>
    </row>
    <row r="15" spans="1:6" x14ac:dyDescent="0.2">
      <c r="A15" s="28"/>
      <c r="B15" s="28"/>
      <c r="D15" s="28"/>
      <c r="E15" s="28"/>
      <c r="F15" s="19" t="s">
        <v>27</v>
      </c>
    </row>
    <row r="16" spans="1:6" s="106" customFormat="1" ht="15.75" x14ac:dyDescent="0.25">
      <c r="A16" s="102"/>
      <c r="B16" s="103" t="s">
        <v>32</v>
      </c>
      <c r="C16" s="104"/>
      <c r="D16" s="177">
        <v>0</v>
      </c>
      <c r="E16" s="102"/>
      <c r="F16" s="105"/>
    </row>
    <row r="17" spans="1:6" s="106" customFormat="1" ht="15.75" x14ac:dyDescent="0.25">
      <c r="A17" s="102"/>
      <c r="B17" s="103" t="s">
        <v>49</v>
      </c>
      <c r="C17" s="104"/>
      <c r="D17" s="177"/>
      <c r="E17" s="102"/>
      <c r="F17" s="105"/>
    </row>
    <row r="18" spans="1:6" s="106" customFormat="1" ht="15.75" x14ac:dyDescent="0.25">
      <c r="A18" s="102"/>
      <c r="B18" s="103" t="s">
        <v>31</v>
      </c>
      <c r="C18" s="104"/>
      <c r="D18" s="177"/>
      <c r="E18" s="102"/>
      <c r="F18" s="105"/>
    </row>
    <row r="19" spans="1:6" s="106" customFormat="1" ht="15.75" x14ac:dyDescent="0.25">
      <c r="A19" s="102"/>
      <c r="B19" s="103" t="s">
        <v>21</v>
      </c>
      <c r="C19" s="104"/>
      <c r="D19" s="177"/>
      <c r="E19" s="102"/>
      <c r="F19" s="105"/>
    </row>
    <row r="20" spans="1:6" x14ac:dyDescent="0.2">
      <c r="A20" s="28"/>
      <c r="B20" s="28"/>
      <c r="D20" s="178"/>
      <c r="E20" s="28"/>
    </row>
    <row r="21" spans="1:6" x14ac:dyDescent="0.2">
      <c r="A21" s="28"/>
      <c r="B21" s="81"/>
      <c r="C21" s="25" t="s">
        <v>34</v>
      </c>
      <c r="D21" s="179">
        <f>SUM(D16:D19)</f>
        <v>0</v>
      </c>
      <c r="E21" s="28"/>
    </row>
    <row r="22" spans="1:6" x14ac:dyDescent="0.2">
      <c r="A22" s="2"/>
      <c r="B22" s="28"/>
      <c r="D22" s="178"/>
      <c r="E22" s="28"/>
    </row>
    <row r="23" spans="1:6" x14ac:dyDescent="0.2">
      <c r="A23" s="2" t="s">
        <v>39</v>
      </c>
      <c r="B23" s="28"/>
      <c r="D23" s="178"/>
      <c r="E23" s="28"/>
    </row>
    <row r="24" spans="1:6" x14ac:dyDescent="0.2">
      <c r="A24" s="28" t="s">
        <v>154</v>
      </c>
      <c r="B24" s="28"/>
      <c r="D24" s="178"/>
      <c r="E24" s="28"/>
    </row>
    <row r="25" spans="1:6" x14ac:dyDescent="0.2">
      <c r="A25" s="28"/>
      <c r="B25" s="28"/>
      <c r="D25" s="178"/>
      <c r="E25" s="28"/>
      <c r="F25" s="19" t="str">
        <f>+F15</f>
        <v>Describe</v>
      </c>
    </row>
    <row r="26" spans="1:6" ht="15.75" x14ac:dyDescent="0.25">
      <c r="A26" s="28"/>
      <c r="B26" s="103" t="s">
        <v>32</v>
      </c>
      <c r="C26" s="27"/>
      <c r="D26" s="180"/>
      <c r="E26" s="28"/>
      <c r="F26" s="101"/>
    </row>
    <row r="27" spans="1:6" ht="15.75" x14ac:dyDescent="0.25">
      <c r="A27" s="28"/>
      <c r="B27" s="103" t="s">
        <v>26</v>
      </c>
      <c r="C27" s="27"/>
      <c r="D27" s="180"/>
      <c r="E27" s="28"/>
      <c r="F27" s="101"/>
    </row>
    <row r="28" spans="1:6" ht="15.75" x14ac:dyDescent="0.25">
      <c r="A28" s="28"/>
      <c r="B28" s="103" t="s">
        <v>150</v>
      </c>
      <c r="C28" s="27"/>
      <c r="D28" s="180"/>
      <c r="F28" s="101"/>
    </row>
    <row r="29" spans="1:6" ht="15.75" x14ac:dyDescent="0.25">
      <c r="A29" s="28"/>
      <c r="B29" s="103" t="s">
        <v>109</v>
      </c>
      <c r="C29" s="27"/>
      <c r="D29" s="180"/>
      <c r="E29" s="28"/>
      <c r="F29" s="101"/>
    </row>
    <row r="30" spans="1:6" x14ac:dyDescent="0.2">
      <c r="A30" s="28"/>
      <c r="B30" s="81"/>
      <c r="C30" s="27"/>
      <c r="D30" s="178"/>
      <c r="E30" s="28"/>
    </row>
    <row r="31" spans="1:6" x14ac:dyDescent="0.2">
      <c r="A31" s="28"/>
      <c r="B31" s="81"/>
      <c r="C31" s="25" t="s">
        <v>34</v>
      </c>
      <c r="D31" s="179">
        <f>SUM(D26:D29)</f>
        <v>0</v>
      </c>
      <c r="E31" s="28"/>
    </row>
    <row r="32" spans="1:6" x14ac:dyDescent="0.2">
      <c r="A32" s="28"/>
      <c r="B32" s="28"/>
      <c r="D32" s="178"/>
    </row>
    <row r="33" spans="1:6" x14ac:dyDescent="0.2">
      <c r="A33" s="28"/>
      <c r="C33" s="25" t="s">
        <v>133</v>
      </c>
      <c r="D33" s="179">
        <f>D21+D31</f>
        <v>0</v>
      </c>
    </row>
    <row r="34" spans="1:6" x14ac:dyDescent="0.2">
      <c r="A34" s="28"/>
      <c r="B34" s="28"/>
      <c r="D34" s="178"/>
      <c r="E34" s="28"/>
    </row>
    <row r="35" spans="1:6" x14ac:dyDescent="0.2">
      <c r="A35" s="15" t="s">
        <v>8</v>
      </c>
      <c r="B35" s="14"/>
      <c r="C35" s="14"/>
      <c r="D35" s="181"/>
      <c r="E35" s="14"/>
      <c r="F35" s="132"/>
    </row>
    <row r="36" spans="1:6" x14ac:dyDescent="0.2">
      <c r="A36" s="28"/>
      <c r="B36" s="28"/>
      <c r="D36" s="178"/>
      <c r="E36" s="28"/>
      <c r="F36" s="19" t="str">
        <f>+F25</f>
        <v>Describe</v>
      </c>
    </row>
    <row r="37" spans="1:6" ht="15.75" x14ac:dyDescent="0.25">
      <c r="A37" s="28"/>
      <c r="B37" s="103" t="s">
        <v>35</v>
      </c>
      <c r="C37" s="27"/>
      <c r="D37" s="180"/>
      <c r="E37" s="28"/>
      <c r="F37" s="101"/>
    </row>
    <row r="38" spans="1:6" ht="15.75" x14ac:dyDescent="0.25">
      <c r="A38" s="28"/>
      <c r="B38" s="103" t="s">
        <v>36</v>
      </c>
      <c r="C38" s="27"/>
      <c r="D38" s="180"/>
      <c r="F38" s="101"/>
    </row>
    <row r="39" spans="1:6" ht="15.75" x14ac:dyDescent="0.25">
      <c r="A39" s="28"/>
      <c r="B39" s="103" t="s">
        <v>8</v>
      </c>
      <c r="C39" s="27"/>
      <c r="D39" s="180"/>
      <c r="E39" s="28"/>
      <c r="F39" s="101"/>
    </row>
    <row r="40" spans="1:6" ht="15" x14ac:dyDescent="0.2">
      <c r="A40" s="28"/>
      <c r="B40" s="116"/>
      <c r="C40" s="27"/>
      <c r="D40" s="182"/>
      <c r="E40" s="28"/>
    </row>
    <row r="41" spans="1:6" ht="15.75" x14ac:dyDescent="0.25">
      <c r="A41" s="28"/>
      <c r="B41" s="103"/>
      <c r="C41" s="9" t="s">
        <v>33</v>
      </c>
      <c r="D41" s="179">
        <f>SUM(D37:D39)</f>
        <v>0</v>
      </c>
    </row>
    <row r="42" spans="1:6" ht="15" x14ac:dyDescent="0.2">
      <c r="A42" s="28"/>
      <c r="B42" s="133"/>
      <c r="C42" s="28"/>
      <c r="D42" s="178"/>
    </row>
    <row r="43" spans="1:6" ht="15.75" x14ac:dyDescent="0.25">
      <c r="A43" s="19"/>
      <c r="B43" s="134"/>
      <c r="C43" s="30" t="s">
        <v>37</v>
      </c>
      <c r="D43" s="179">
        <f>+D41+D33</f>
        <v>0</v>
      </c>
    </row>
    <row r="44" spans="1:6" x14ac:dyDescent="0.2">
      <c r="A44" s="79"/>
      <c r="B44" s="79"/>
      <c r="C44" s="82"/>
      <c r="D44" s="79"/>
      <c r="E44" s="79"/>
    </row>
    <row r="45" spans="1:6" s="28" customFormat="1" x14ac:dyDescent="0.2">
      <c r="A45" s="45" t="s">
        <v>43</v>
      </c>
      <c r="B45" s="83"/>
      <c r="C45" s="84"/>
      <c r="D45" s="83"/>
      <c r="E45" s="85"/>
    </row>
    <row r="46" spans="1:6" s="85" customFormat="1" ht="12.75" customHeight="1" x14ac:dyDescent="0.2">
      <c r="A46" s="36" t="s">
        <v>155</v>
      </c>
      <c r="B46" s="86"/>
      <c r="C46" s="86"/>
      <c r="D46" s="86"/>
      <c r="E46" s="86"/>
    </row>
    <row r="47" spans="1:6" s="85" customFormat="1" ht="12.75" customHeight="1" x14ac:dyDescent="0.2">
      <c r="A47" s="36"/>
      <c r="B47" s="86"/>
      <c r="C47" s="86"/>
      <c r="D47" s="86"/>
      <c r="E47" s="86"/>
    </row>
    <row r="48" spans="1:6" s="85" customFormat="1" ht="12.75" customHeight="1" x14ac:dyDescent="0.2">
      <c r="A48" s="36" t="s">
        <v>156</v>
      </c>
      <c r="B48" s="86"/>
      <c r="C48" s="86"/>
      <c r="D48" s="86"/>
      <c r="E48" s="86"/>
    </row>
    <row r="49" spans="1:5" s="85" customFormat="1" ht="12.75" customHeight="1" x14ac:dyDescent="0.2">
      <c r="A49" s="36"/>
      <c r="B49" s="86"/>
      <c r="C49" s="86"/>
      <c r="D49" s="86"/>
      <c r="E49" s="86"/>
    </row>
    <row r="50" spans="1:5" s="85" customFormat="1" ht="12.75" customHeight="1" x14ac:dyDescent="0.2">
      <c r="A50" s="36" t="s">
        <v>157</v>
      </c>
      <c r="B50" s="86"/>
      <c r="C50" s="86"/>
      <c r="D50" s="86"/>
      <c r="E50" s="86"/>
    </row>
    <row r="51" spans="1:5" s="85" customFormat="1" ht="12.75" customHeight="1" x14ac:dyDescent="0.2">
      <c r="A51" s="36"/>
      <c r="B51" s="86"/>
      <c r="C51" s="86"/>
      <c r="D51" s="86"/>
      <c r="E51" s="86"/>
    </row>
    <row r="52" spans="1:5" s="85" customFormat="1" ht="12.75" customHeight="1" x14ac:dyDescent="0.2">
      <c r="A52" s="36" t="s">
        <v>158</v>
      </c>
      <c r="B52" s="86"/>
      <c r="C52" s="86"/>
      <c r="D52" s="86"/>
      <c r="E52" s="86"/>
    </row>
    <row r="53" spans="1:5" s="85" customFormat="1" ht="12.75" customHeight="1" x14ac:dyDescent="0.2">
      <c r="A53" s="36"/>
      <c r="B53" s="86"/>
      <c r="C53" s="86"/>
      <c r="D53" s="86"/>
      <c r="E53" s="86"/>
    </row>
    <row r="54" spans="1:5" s="85" customFormat="1" ht="12.75" customHeight="1" x14ac:dyDescent="0.2">
      <c r="A54" s="36" t="s">
        <v>132</v>
      </c>
      <c r="B54" s="86"/>
      <c r="C54" s="86"/>
      <c r="D54" s="86"/>
      <c r="E54" s="86"/>
    </row>
    <row r="55" spans="1:5" s="85" customFormat="1" ht="12.75" customHeight="1" x14ac:dyDescent="0.2">
      <c r="A55" s="36"/>
      <c r="B55" s="86"/>
      <c r="C55" s="86"/>
      <c r="D55" s="86"/>
      <c r="E55" s="86"/>
    </row>
    <row r="56" spans="1:5" s="85" customFormat="1" ht="12.75" customHeight="1" x14ac:dyDescent="0.2">
      <c r="A56" s="36" t="s">
        <v>159</v>
      </c>
      <c r="B56" s="86"/>
      <c r="C56" s="86"/>
      <c r="D56" s="86"/>
      <c r="E56" s="86"/>
    </row>
    <row r="57" spans="1:5" x14ac:dyDescent="0.2">
      <c r="A57" s="79"/>
      <c r="B57" s="79"/>
      <c r="C57" s="82"/>
      <c r="D57" s="79"/>
      <c r="E57" s="79"/>
    </row>
    <row r="58" spans="1:5" x14ac:dyDescent="0.2">
      <c r="A58" s="87" t="s">
        <v>44</v>
      </c>
      <c r="B58" s="79"/>
      <c r="C58" s="82"/>
      <c r="D58" s="79"/>
      <c r="E58" s="79"/>
    </row>
    <row r="59" spans="1:5" x14ac:dyDescent="0.2">
      <c r="A59" s="29" t="s">
        <v>45</v>
      </c>
      <c r="B59" s="29"/>
      <c r="C59" s="29"/>
      <c r="D59" s="29"/>
      <c r="E59" s="29"/>
    </row>
    <row r="60" spans="1:5" ht="12.75" customHeight="1" x14ac:dyDescent="0.2">
      <c r="A60" s="36" t="s">
        <v>134</v>
      </c>
      <c r="B60" s="86"/>
      <c r="C60" s="86"/>
      <c r="D60" s="86"/>
      <c r="E60" s="86"/>
    </row>
    <row r="61" spans="1:5" ht="12.75" customHeight="1" x14ac:dyDescent="0.2">
      <c r="A61" s="36"/>
      <c r="B61" s="86"/>
      <c r="C61" s="86"/>
      <c r="D61" s="86"/>
      <c r="E61" s="86"/>
    </row>
    <row r="62" spans="1:5" ht="12.75" customHeight="1" x14ac:dyDescent="0.2">
      <c r="A62" s="24" t="s">
        <v>36</v>
      </c>
      <c r="B62" s="86"/>
      <c r="C62" s="86"/>
      <c r="D62" s="86"/>
      <c r="E62" s="86"/>
    </row>
    <row r="63" spans="1:5" x14ac:dyDescent="0.2">
      <c r="A63" s="36" t="s">
        <v>135</v>
      </c>
      <c r="B63" s="79"/>
      <c r="C63" s="82"/>
      <c r="D63" s="79"/>
      <c r="E63" s="79"/>
    </row>
    <row r="64" spans="1:5" x14ac:dyDescent="0.2">
      <c r="A64" s="36"/>
      <c r="B64" s="79"/>
      <c r="C64" s="82"/>
      <c r="D64" s="79"/>
      <c r="E64" s="79"/>
    </row>
    <row r="65" spans="1:5" x14ac:dyDescent="0.2">
      <c r="B65" s="79"/>
      <c r="C65" s="82"/>
      <c r="D65" s="79"/>
      <c r="E65" s="79"/>
    </row>
    <row r="66" spans="1:5" x14ac:dyDescent="0.2">
      <c r="A66" s="79"/>
      <c r="B66" s="79"/>
      <c r="C66" s="82"/>
      <c r="D66" s="79"/>
      <c r="E66" s="79"/>
    </row>
  </sheetData>
  <phoneticPr fontId="7" type="noConversion"/>
  <pageMargins left="0.75" right="0.75" top="1.5562499999999999" bottom="1" header="0.5" footer="0.5"/>
  <pageSetup scale="56" fitToWidth="0" orientation="portrait" r:id="rId1"/>
  <headerFooter alignWithMargins="0">
    <oddHeader>&amp;LNAT24001_WHITE CLAY VENUES APPENDIX A
INITIAL INVESTMENTS &amp; START UP</oddHeader>
    <evenHeader>&amp;L&amp;"Times New Roman,Regular"&amp;8NPS Form 10-359A (Rev. 08/2016)
National Park Service&amp;R&amp;"Times New Roman,Regular"&amp;8OMB Control No. 1024-0029
Expiration Date ##/##/####</evenHeader>
  </headerFooter>
  <rowBreaks count="1" manualBreakCount="1">
    <brk id="4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3"/>
  <sheetViews>
    <sheetView showGridLines="0" zoomScaleNormal="100" zoomScaleSheetLayoutView="80" zoomScalePageLayoutView="80" workbookViewId="0">
      <selection activeCell="B7" sqref="B7"/>
    </sheetView>
  </sheetViews>
  <sheetFormatPr defaultColWidth="9.28515625" defaultRowHeight="12.75" outlineLevelRow="1" x14ac:dyDescent="0.2"/>
  <cols>
    <col min="1" max="1" width="34" style="5" customWidth="1"/>
    <col min="2" max="10" width="12.28515625" style="5" customWidth="1"/>
    <col min="11" max="17" width="12.42578125" style="5" customWidth="1"/>
    <col min="18" max="16384" width="9.28515625" style="5"/>
  </cols>
  <sheetData>
    <row r="1" spans="1:11" ht="15.75" x14ac:dyDescent="0.25">
      <c r="A1" s="21" t="s">
        <v>169</v>
      </c>
      <c r="B1" s="7"/>
      <c r="C1" s="7"/>
      <c r="D1" s="7"/>
      <c r="E1" s="7"/>
      <c r="F1" s="7"/>
      <c r="G1" s="7"/>
      <c r="H1" s="7"/>
      <c r="I1" s="21"/>
      <c r="J1" s="4"/>
    </row>
    <row r="2" spans="1:11" ht="15.75" x14ac:dyDescent="0.25">
      <c r="A2" s="21"/>
      <c r="B2" s="7"/>
      <c r="C2" s="7"/>
      <c r="D2" s="7"/>
      <c r="E2" s="7"/>
      <c r="F2" s="7"/>
      <c r="G2" s="7"/>
      <c r="H2" s="7"/>
      <c r="I2" s="7"/>
      <c r="J2" s="4"/>
    </row>
    <row r="3" spans="1:11" x14ac:dyDescent="0.2">
      <c r="A3" s="109" t="str">
        <f>+'Initial Investments &amp; Start Up'!A3</f>
        <v>Cells in Blue indicate an input is required</v>
      </c>
    </row>
    <row r="5" spans="1:11" x14ac:dyDescent="0.2">
      <c r="A5" s="9" t="s">
        <v>165</v>
      </c>
      <c r="B5" s="109"/>
      <c r="C5" s="109"/>
      <c r="D5" s="109"/>
      <c r="E5" s="7"/>
      <c r="F5" s="7"/>
      <c r="G5" s="7"/>
      <c r="H5" s="7"/>
      <c r="I5" s="7"/>
    </row>
    <row r="6" spans="1:11" x14ac:dyDescent="0.2">
      <c r="A6" s="8"/>
      <c r="B6" s="7"/>
      <c r="C6" s="7"/>
      <c r="D6" s="7"/>
      <c r="E6" s="7"/>
      <c r="F6" s="7"/>
      <c r="G6" s="7"/>
      <c r="H6" s="7"/>
      <c r="I6" s="7"/>
    </row>
    <row r="7" spans="1:11" x14ac:dyDescent="0.2">
      <c r="A7" s="9" t="s">
        <v>122</v>
      </c>
      <c r="B7" s="154" t="s">
        <v>191</v>
      </c>
      <c r="C7" s="101"/>
      <c r="D7" s="101"/>
      <c r="E7" s="7"/>
      <c r="F7" s="7"/>
      <c r="G7" s="7"/>
      <c r="H7" s="7"/>
      <c r="I7" s="7"/>
    </row>
    <row r="8" spans="1:11" x14ac:dyDescent="0.2">
      <c r="A8" s="19"/>
    </row>
    <row r="9" spans="1:11" x14ac:dyDescent="0.2">
      <c r="A9" s="15" t="s">
        <v>17</v>
      </c>
      <c r="B9" s="15"/>
      <c r="C9" s="15"/>
      <c r="D9" s="15"/>
      <c r="E9" s="15"/>
      <c r="F9" s="15"/>
      <c r="G9" s="15"/>
      <c r="H9" s="15"/>
      <c r="I9" s="15"/>
      <c r="J9" s="15"/>
      <c r="K9" s="15"/>
    </row>
    <row r="10" spans="1:11" x14ac:dyDescent="0.2">
      <c r="A10" s="40"/>
    </row>
    <row r="11" spans="1:11" x14ac:dyDescent="0.2">
      <c r="A11" s="41"/>
      <c r="B11" s="3">
        <v>2025</v>
      </c>
      <c r="C11" s="3">
        <f t="shared" ref="C11:K11" si="0">B11+1</f>
        <v>2026</v>
      </c>
      <c r="D11" s="3">
        <f t="shared" si="0"/>
        <v>2027</v>
      </c>
      <c r="E11" s="3">
        <f t="shared" si="0"/>
        <v>2028</v>
      </c>
      <c r="F11" s="3">
        <f t="shared" si="0"/>
        <v>2029</v>
      </c>
      <c r="G11" s="3">
        <f t="shared" si="0"/>
        <v>2030</v>
      </c>
      <c r="H11" s="3">
        <f t="shared" si="0"/>
        <v>2031</v>
      </c>
      <c r="I11" s="3">
        <f t="shared" si="0"/>
        <v>2032</v>
      </c>
      <c r="J11" s="3">
        <f t="shared" si="0"/>
        <v>2033</v>
      </c>
      <c r="K11" s="3">
        <f t="shared" si="0"/>
        <v>2034</v>
      </c>
    </row>
    <row r="12" spans="1:11" x14ac:dyDescent="0.2">
      <c r="A12" s="40"/>
      <c r="B12" s="90"/>
      <c r="C12" s="90"/>
      <c r="D12" s="90"/>
      <c r="E12" s="90"/>
      <c r="F12" s="90"/>
      <c r="G12" s="90"/>
      <c r="H12" s="90"/>
      <c r="I12" s="90"/>
      <c r="J12" s="90"/>
      <c r="K12" s="90"/>
    </row>
    <row r="13" spans="1:11" x14ac:dyDescent="0.2">
      <c r="A13" s="19" t="s">
        <v>54</v>
      </c>
      <c r="B13" s="34"/>
      <c r="C13" s="34"/>
      <c r="D13" s="34"/>
      <c r="E13" s="34"/>
      <c r="F13" s="34"/>
      <c r="G13" s="34"/>
      <c r="H13" s="34"/>
      <c r="I13" s="34"/>
      <c r="J13" s="34"/>
      <c r="K13" s="34"/>
    </row>
    <row r="14" spans="1:11" x14ac:dyDescent="0.2">
      <c r="A14" s="107" t="s">
        <v>57</v>
      </c>
      <c r="B14" s="165"/>
      <c r="C14" s="165"/>
      <c r="D14" s="165"/>
      <c r="E14" s="165"/>
      <c r="F14" s="165"/>
      <c r="G14" s="165"/>
      <c r="H14" s="165"/>
      <c r="I14" s="165"/>
      <c r="J14" s="165"/>
      <c r="K14" s="165"/>
    </row>
    <row r="15" spans="1:11" x14ac:dyDescent="0.2">
      <c r="A15" s="107" t="s">
        <v>80</v>
      </c>
      <c r="B15" s="165"/>
      <c r="C15" s="165"/>
      <c r="D15" s="165"/>
      <c r="E15" s="165"/>
      <c r="F15" s="165"/>
      <c r="G15" s="165"/>
      <c r="H15" s="165"/>
      <c r="I15" s="165"/>
      <c r="J15" s="165"/>
      <c r="K15" s="165"/>
    </row>
    <row r="16" spans="1:11" x14ac:dyDescent="0.2">
      <c r="A16" s="107" t="s">
        <v>81</v>
      </c>
      <c r="B16" s="165"/>
      <c r="C16" s="165"/>
      <c r="D16" s="165"/>
      <c r="E16" s="165"/>
      <c r="F16" s="165"/>
      <c r="G16" s="165"/>
      <c r="H16" s="165"/>
      <c r="I16" s="165"/>
      <c r="J16" s="165"/>
      <c r="K16" s="165"/>
    </row>
    <row r="17" spans="1:11" x14ac:dyDescent="0.2">
      <c r="A17" s="107" t="s">
        <v>110</v>
      </c>
      <c r="B17" s="165"/>
      <c r="C17" s="165"/>
      <c r="D17" s="165"/>
      <c r="E17" s="165"/>
      <c r="F17" s="165"/>
      <c r="G17" s="165"/>
      <c r="H17" s="165"/>
      <c r="I17" s="165"/>
      <c r="J17" s="165"/>
      <c r="K17" s="165"/>
    </row>
    <row r="18" spans="1:11" x14ac:dyDescent="0.2">
      <c r="A18" s="107" t="s">
        <v>121</v>
      </c>
      <c r="B18" s="165"/>
      <c r="C18" s="165"/>
      <c r="D18" s="165"/>
      <c r="E18" s="165"/>
      <c r="F18" s="165"/>
      <c r="G18" s="165"/>
      <c r="H18" s="165"/>
      <c r="I18" s="165"/>
      <c r="J18" s="165"/>
      <c r="K18" s="165"/>
    </row>
    <row r="19" spans="1:11" x14ac:dyDescent="0.2">
      <c r="A19" s="107" t="s">
        <v>82</v>
      </c>
      <c r="B19" s="165"/>
      <c r="C19" s="165"/>
      <c r="D19" s="165"/>
      <c r="E19" s="165"/>
      <c r="F19" s="165"/>
      <c r="G19" s="165"/>
      <c r="H19" s="165"/>
      <c r="I19" s="165"/>
      <c r="J19" s="165"/>
      <c r="K19" s="165"/>
    </row>
    <row r="20" spans="1:11" x14ac:dyDescent="0.2">
      <c r="A20" s="107" t="s">
        <v>87</v>
      </c>
      <c r="B20" s="165"/>
      <c r="C20" s="165"/>
      <c r="D20" s="165"/>
      <c r="E20" s="165"/>
      <c r="F20" s="165"/>
      <c r="G20" s="165"/>
      <c r="H20" s="165"/>
      <c r="I20" s="165"/>
      <c r="J20" s="165"/>
      <c r="K20" s="165"/>
    </row>
    <row r="21" spans="1:11" x14ac:dyDescent="0.2">
      <c r="A21" s="107" t="s">
        <v>87</v>
      </c>
      <c r="B21" s="165"/>
      <c r="C21" s="165"/>
      <c r="D21" s="165"/>
      <c r="E21" s="165"/>
      <c r="F21" s="165"/>
      <c r="G21" s="165"/>
      <c r="H21" s="165"/>
      <c r="I21" s="165"/>
      <c r="J21" s="165"/>
      <c r="K21" s="165"/>
    </row>
    <row r="22" spans="1:11" x14ac:dyDescent="0.2">
      <c r="A22" s="107" t="s">
        <v>87</v>
      </c>
      <c r="B22" s="165"/>
      <c r="C22" s="165"/>
      <c r="D22" s="165"/>
      <c r="E22" s="165"/>
      <c r="F22" s="165"/>
      <c r="G22" s="165"/>
      <c r="H22" s="165"/>
      <c r="I22" s="165"/>
      <c r="J22" s="165"/>
      <c r="K22" s="165"/>
    </row>
    <row r="23" spans="1:11" x14ac:dyDescent="0.2">
      <c r="A23" s="107" t="s">
        <v>87</v>
      </c>
      <c r="B23" s="165"/>
      <c r="C23" s="165"/>
      <c r="D23" s="165"/>
      <c r="E23" s="165"/>
      <c r="F23" s="165"/>
      <c r="G23" s="165"/>
      <c r="H23" s="165"/>
      <c r="I23" s="165"/>
      <c r="J23" s="165"/>
      <c r="K23" s="165"/>
    </row>
    <row r="24" spans="1:11" x14ac:dyDescent="0.2">
      <c r="A24" s="40"/>
      <c r="B24" s="166"/>
      <c r="C24" s="166"/>
      <c r="D24" s="166"/>
      <c r="E24" s="166"/>
      <c r="F24" s="166"/>
      <c r="G24" s="166"/>
      <c r="H24" s="166"/>
      <c r="I24" s="166"/>
      <c r="J24" s="166"/>
      <c r="K24" s="166"/>
    </row>
    <row r="25" spans="1:11" x14ac:dyDescent="0.2">
      <c r="A25" s="107" t="s">
        <v>0</v>
      </c>
      <c r="B25" s="167">
        <f>SUM(B14:B23)</f>
        <v>0</v>
      </c>
      <c r="C25" s="167">
        <f t="shared" ref="C25:K25" si="1">SUM(C14:C23)</f>
        <v>0</v>
      </c>
      <c r="D25" s="167">
        <f t="shared" si="1"/>
        <v>0</v>
      </c>
      <c r="E25" s="167">
        <f t="shared" si="1"/>
        <v>0</v>
      </c>
      <c r="F25" s="167">
        <f t="shared" si="1"/>
        <v>0</v>
      </c>
      <c r="G25" s="167">
        <f t="shared" si="1"/>
        <v>0</v>
      </c>
      <c r="H25" s="167">
        <f t="shared" si="1"/>
        <v>0</v>
      </c>
      <c r="I25" s="167">
        <f t="shared" si="1"/>
        <v>0</v>
      </c>
      <c r="J25" s="167">
        <f t="shared" si="1"/>
        <v>0</v>
      </c>
      <c r="K25" s="167">
        <f t="shared" si="1"/>
        <v>0</v>
      </c>
    </row>
    <row r="26" spans="1:11" x14ac:dyDescent="0.2">
      <c r="B26" s="91"/>
      <c r="C26" s="91"/>
      <c r="D26" s="91"/>
      <c r="E26" s="91"/>
      <c r="F26" s="91"/>
      <c r="G26" s="91"/>
      <c r="H26" s="91"/>
      <c r="I26" s="91"/>
      <c r="J26" s="91"/>
      <c r="K26" s="91"/>
    </row>
    <row r="27" spans="1:11" ht="11.25" customHeight="1" x14ac:dyDescent="0.2">
      <c r="A27" s="19" t="s">
        <v>124</v>
      </c>
      <c r="B27" s="168"/>
      <c r="C27" s="168"/>
      <c r="D27" s="168"/>
      <c r="E27" s="168"/>
      <c r="F27" s="168"/>
      <c r="G27" s="168"/>
      <c r="H27" s="168"/>
      <c r="I27" s="168"/>
      <c r="J27" s="168"/>
      <c r="K27" s="168"/>
    </row>
    <row r="28" spans="1:11" ht="12.75" customHeight="1" x14ac:dyDescent="0.2">
      <c r="A28" s="107" t="str">
        <f t="shared" ref="A28:A33" si="2">+A14</f>
        <v>Lodging</v>
      </c>
      <c r="B28" s="165"/>
      <c r="C28" s="165"/>
      <c r="D28" s="165"/>
      <c r="E28" s="165"/>
      <c r="F28" s="165"/>
      <c r="G28" s="165"/>
      <c r="H28" s="165"/>
      <c r="I28" s="165"/>
      <c r="J28" s="165"/>
      <c r="K28" s="165"/>
    </row>
    <row r="29" spans="1:11" ht="12.75" customHeight="1" x14ac:dyDescent="0.2">
      <c r="A29" s="107" t="str">
        <f t="shared" si="2"/>
        <v>Food and Beverage</v>
      </c>
      <c r="B29" s="165"/>
      <c r="C29" s="165"/>
      <c r="D29" s="165"/>
      <c r="E29" s="165"/>
      <c r="F29" s="165"/>
      <c r="G29" s="165"/>
      <c r="H29" s="165"/>
      <c r="I29" s="165"/>
      <c r="J29" s="165"/>
      <c r="K29" s="165"/>
    </row>
    <row r="30" spans="1:11" ht="12.75" customHeight="1" x14ac:dyDescent="0.2">
      <c r="A30" s="107" t="str">
        <f t="shared" si="2"/>
        <v xml:space="preserve">Retail </v>
      </c>
      <c r="B30" s="165"/>
      <c r="C30" s="165"/>
      <c r="D30" s="165"/>
      <c r="E30" s="165"/>
      <c r="F30" s="165"/>
      <c r="G30" s="165"/>
      <c r="H30" s="165"/>
      <c r="I30" s="165"/>
      <c r="J30" s="165"/>
      <c r="K30" s="165"/>
    </row>
    <row r="31" spans="1:11" ht="12.75" customHeight="1" x14ac:dyDescent="0.2">
      <c r="A31" s="107" t="str">
        <f t="shared" si="2"/>
        <v>Guest Services</v>
      </c>
      <c r="B31" s="165"/>
      <c r="C31" s="165"/>
      <c r="D31" s="165"/>
      <c r="E31" s="165"/>
      <c r="F31" s="165"/>
      <c r="G31" s="165"/>
      <c r="H31" s="165"/>
      <c r="I31" s="165"/>
      <c r="J31" s="165"/>
      <c r="K31" s="165"/>
    </row>
    <row r="32" spans="1:11" ht="12.75" customHeight="1" x14ac:dyDescent="0.2">
      <c r="A32" s="107" t="str">
        <f t="shared" si="2"/>
        <v>Campgrounds</v>
      </c>
      <c r="B32" s="165"/>
      <c r="C32" s="165"/>
      <c r="D32" s="165"/>
      <c r="E32" s="165"/>
      <c r="F32" s="165"/>
      <c r="G32" s="165"/>
      <c r="H32" s="165"/>
      <c r="I32" s="165"/>
      <c r="J32" s="165"/>
      <c r="K32" s="165"/>
    </row>
    <row r="33" spans="1:11" ht="12.75" customHeight="1" x14ac:dyDescent="0.2">
      <c r="A33" s="107" t="str">
        <f t="shared" si="2"/>
        <v>Authorized Services (Specify)</v>
      </c>
      <c r="B33" s="165"/>
      <c r="C33" s="165"/>
      <c r="D33" s="165"/>
      <c r="E33" s="165"/>
      <c r="F33" s="165"/>
      <c r="G33" s="165"/>
      <c r="H33" s="165"/>
      <c r="I33" s="165"/>
      <c r="J33" s="165"/>
      <c r="K33" s="165"/>
    </row>
    <row r="34" spans="1:11" ht="12.75" customHeight="1" x14ac:dyDescent="0.2">
      <c r="A34" s="107" t="s">
        <v>87</v>
      </c>
      <c r="B34" s="165"/>
      <c r="C34" s="165"/>
      <c r="D34" s="165"/>
      <c r="E34" s="165"/>
      <c r="F34" s="165"/>
      <c r="G34" s="165"/>
      <c r="H34" s="165"/>
      <c r="I34" s="165"/>
      <c r="J34" s="165"/>
      <c r="K34" s="165"/>
    </row>
    <row r="35" spans="1:11" ht="12.75" customHeight="1" x14ac:dyDescent="0.2">
      <c r="A35" s="107" t="s">
        <v>87</v>
      </c>
      <c r="B35" s="165"/>
      <c r="C35" s="165"/>
      <c r="D35" s="165"/>
      <c r="E35" s="165"/>
      <c r="F35" s="165"/>
      <c r="G35" s="165"/>
      <c r="H35" s="165"/>
      <c r="I35" s="165"/>
      <c r="J35" s="165"/>
      <c r="K35" s="165"/>
    </row>
    <row r="36" spans="1:11" ht="12.75" customHeight="1" x14ac:dyDescent="0.2">
      <c r="A36" s="107" t="s">
        <v>87</v>
      </c>
      <c r="B36" s="165"/>
      <c r="C36" s="165"/>
      <c r="D36" s="165"/>
      <c r="E36" s="165"/>
      <c r="F36" s="165"/>
      <c r="G36" s="165"/>
      <c r="H36" s="165"/>
      <c r="I36" s="165"/>
      <c r="J36" s="165"/>
      <c r="K36" s="165"/>
    </row>
    <row r="37" spans="1:11" x14ac:dyDescent="0.2">
      <c r="B37" s="168"/>
      <c r="C37" s="168"/>
      <c r="D37" s="168"/>
      <c r="E37" s="168"/>
      <c r="F37" s="168"/>
      <c r="G37" s="168"/>
      <c r="H37" s="168"/>
      <c r="I37" s="168"/>
      <c r="J37" s="168"/>
      <c r="K37" s="168"/>
    </row>
    <row r="38" spans="1:11" x14ac:dyDescent="0.2">
      <c r="A38" s="42" t="s">
        <v>151</v>
      </c>
      <c r="B38" s="167">
        <f t="shared" ref="B38:K38" si="3">SUM(B28:B36)</f>
        <v>0</v>
      </c>
      <c r="C38" s="167">
        <f t="shared" si="3"/>
        <v>0</v>
      </c>
      <c r="D38" s="167">
        <f t="shared" si="3"/>
        <v>0</v>
      </c>
      <c r="E38" s="167">
        <f t="shared" si="3"/>
        <v>0</v>
      </c>
      <c r="F38" s="167">
        <f t="shared" si="3"/>
        <v>0</v>
      </c>
      <c r="G38" s="167">
        <f t="shared" si="3"/>
        <v>0</v>
      </c>
      <c r="H38" s="167">
        <f t="shared" si="3"/>
        <v>0</v>
      </c>
      <c r="I38" s="167">
        <f t="shared" si="3"/>
        <v>0</v>
      </c>
      <c r="J38" s="167">
        <f t="shared" si="3"/>
        <v>0</v>
      </c>
      <c r="K38" s="167">
        <f t="shared" si="3"/>
        <v>0</v>
      </c>
    </row>
    <row r="39" spans="1:11" x14ac:dyDescent="0.2">
      <c r="B39" s="168"/>
      <c r="C39" s="168"/>
      <c r="D39" s="168"/>
      <c r="E39" s="168"/>
      <c r="F39" s="168"/>
      <c r="G39" s="168"/>
      <c r="H39" s="168"/>
      <c r="I39" s="168"/>
      <c r="J39" s="168"/>
      <c r="K39" s="168"/>
    </row>
    <row r="40" spans="1:11" x14ac:dyDescent="0.2">
      <c r="A40" s="19" t="s">
        <v>2</v>
      </c>
      <c r="B40" s="167">
        <f t="shared" ref="B40:K40" si="4">B25-B38</f>
        <v>0</v>
      </c>
      <c r="C40" s="167">
        <f t="shared" si="4"/>
        <v>0</v>
      </c>
      <c r="D40" s="167">
        <f t="shared" si="4"/>
        <v>0</v>
      </c>
      <c r="E40" s="167">
        <f t="shared" si="4"/>
        <v>0</v>
      </c>
      <c r="F40" s="167">
        <f t="shared" si="4"/>
        <v>0</v>
      </c>
      <c r="G40" s="167">
        <f t="shared" si="4"/>
        <v>0</v>
      </c>
      <c r="H40" s="167">
        <f t="shared" si="4"/>
        <v>0</v>
      </c>
      <c r="I40" s="167">
        <f t="shared" si="4"/>
        <v>0</v>
      </c>
      <c r="J40" s="167">
        <f t="shared" si="4"/>
        <v>0</v>
      </c>
      <c r="K40" s="167">
        <f t="shared" si="4"/>
        <v>0</v>
      </c>
    </row>
    <row r="41" spans="1:11" x14ac:dyDescent="0.2">
      <c r="B41" s="168"/>
      <c r="C41" s="168"/>
      <c r="D41" s="168"/>
      <c r="E41" s="168"/>
      <c r="F41" s="168"/>
      <c r="G41" s="168"/>
      <c r="H41" s="168"/>
      <c r="I41" s="168"/>
      <c r="J41" s="168"/>
      <c r="K41" s="168"/>
    </row>
    <row r="42" spans="1:11" x14ac:dyDescent="0.2">
      <c r="A42" s="111" t="s">
        <v>3</v>
      </c>
      <c r="B42" s="168"/>
      <c r="C42" s="168"/>
      <c r="D42" s="168"/>
      <c r="E42" s="168"/>
      <c r="F42" s="168"/>
      <c r="G42" s="168"/>
      <c r="H42" s="168"/>
      <c r="I42" s="168"/>
      <c r="J42" s="168"/>
      <c r="K42" s="168"/>
    </row>
    <row r="43" spans="1:11" x14ac:dyDescent="0.2">
      <c r="A43" s="19"/>
      <c r="B43" s="168"/>
      <c r="C43" s="168"/>
      <c r="D43" s="168"/>
      <c r="E43" s="168"/>
      <c r="F43" s="168"/>
      <c r="G43" s="168"/>
      <c r="H43" s="168"/>
      <c r="I43" s="168"/>
      <c r="J43" s="168"/>
      <c r="K43" s="168"/>
    </row>
    <row r="44" spans="1:11" x14ac:dyDescent="0.2">
      <c r="A44" s="19" t="s">
        <v>57</v>
      </c>
      <c r="B44" s="168"/>
      <c r="C44" s="168"/>
      <c r="D44" s="168"/>
      <c r="E44" s="168"/>
      <c r="F44" s="168"/>
      <c r="G44" s="168"/>
      <c r="H44" s="168"/>
      <c r="I44" s="168"/>
      <c r="J44" s="168"/>
      <c r="K44" s="168"/>
    </row>
    <row r="45" spans="1:11" x14ac:dyDescent="0.2">
      <c r="A45" s="110" t="s">
        <v>136</v>
      </c>
      <c r="B45" s="165"/>
      <c r="C45" s="165"/>
      <c r="D45" s="165"/>
      <c r="E45" s="165"/>
      <c r="F45" s="165"/>
      <c r="G45" s="165"/>
      <c r="H45" s="165"/>
      <c r="I45" s="165"/>
      <c r="J45" s="165"/>
      <c r="K45" s="165"/>
    </row>
    <row r="46" spans="1:11" x14ac:dyDescent="0.2">
      <c r="A46" s="110" t="s">
        <v>59</v>
      </c>
      <c r="B46" s="165"/>
      <c r="C46" s="165"/>
      <c r="D46" s="165"/>
      <c r="E46" s="165"/>
      <c r="F46" s="165"/>
      <c r="G46" s="165"/>
      <c r="H46" s="165"/>
      <c r="I46" s="165"/>
      <c r="J46" s="165"/>
      <c r="K46" s="165"/>
    </row>
    <row r="47" spans="1:11" x14ac:dyDescent="0.2">
      <c r="A47" s="42" t="s">
        <v>60</v>
      </c>
      <c r="B47" s="169">
        <f t="shared" ref="B47:K47" si="5">+SUM(B45:B46)</f>
        <v>0</v>
      </c>
      <c r="C47" s="169">
        <f t="shared" si="5"/>
        <v>0</v>
      </c>
      <c r="D47" s="169">
        <f t="shared" si="5"/>
        <v>0</v>
      </c>
      <c r="E47" s="169">
        <f t="shared" si="5"/>
        <v>0</v>
      </c>
      <c r="F47" s="169">
        <f t="shared" si="5"/>
        <v>0</v>
      </c>
      <c r="G47" s="169">
        <f t="shared" si="5"/>
        <v>0</v>
      </c>
      <c r="H47" s="169">
        <f t="shared" si="5"/>
        <v>0</v>
      </c>
      <c r="I47" s="169">
        <f t="shared" si="5"/>
        <v>0</v>
      </c>
      <c r="J47" s="169">
        <f t="shared" si="5"/>
        <v>0</v>
      </c>
      <c r="K47" s="169">
        <f t="shared" si="5"/>
        <v>0</v>
      </c>
    </row>
    <row r="48" spans="1:11" x14ac:dyDescent="0.2">
      <c r="A48" s="42"/>
      <c r="B48" s="168"/>
      <c r="C48" s="168"/>
      <c r="D48" s="168"/>
      <c r="E48" s="168"/>
      <c r="F48" s="168"/>
      <c r="G48" s="168"/>
      <c r="H48" s="168"/>
      <c r="I48" s="168"/>
      <c r="J48" s="168"/>
      <c r="K48" s="168"/>
    </row>
    <row r="49" spans="1:11" x14ac:dyDescent="0.2">
      <c r="A49" s="19" t="s">
        <v>80</v>
      </c>
      <c r="B49" s="168"/>
      <c r="C49" s="168"/>
      <c r="D49" s="168"/>
      <c r="E49" s="168"/>
      <c r="F49" s="168"/>
      <c r="G49" s="168"/>
      <c r="H49" s="168"/>
      <c r="I49" s="168"/>
      <c r="J49" s="168"/>
      <c r="K49" s="168"/>
    </row>
    <row r="50" spans="1:11" x14ac:dyDescent="0.2">
      <c r="A50" s="110" t="s">
        <v>136</v>
      </c>
      <c r="B50" s="170"/>
      <c r="C50" s="170"/>
      <c r="D50" s="170"/>
      <c r="E50" s="170"/>
      <c r="F50" s="170"/>
      <c r="G50" s="170"/>
      <c r="H50" s="170"/>
      <c r="I50" s="170"/>
      <c r="J50" s="170"/>
      <c r="K50" s="170"/>
    </row>
    <row r="51" spans="1:11" x14ac:dyDescent="0.2">
      <c r="A51" s="110" t="s">
        <v>59</v>
      </c>
      <c r="B51" s="170"/>
      <c r="C51" s="170"/>
      <c r="D51" s="170"/>
      <c r="E51" s="170"/>
      <c r="F51" s="170"/>
      <c r="G51" s="170"/>
      <c r="H51" s="170"/>
      <c r="I51" s="170"/>
      <c r="J51" s="170"/>
      <c r="K51" s="170"/>
    </row>
    <row r="52" spans="1:11" x14ac:dyDescent="0.2">
      <c r="A52" s="42" t="s">
        <v>83</v>
      </c>
      <c r="B52" s="169">
        <f t="shared" ref="B52:K52" si="6">+SUM(B50:B51)</f>
        <v>0</v>
      </c>
      <c r="C52" s="169">
        <f t="shared" si="6"/>
        <v>0</v>
      </c>
      <c r="D52" s="169">
        <f t="shared" si="6"/>
        <v>0</v>
      </c>
      <c r="E52" s="169">
        <f t="shared" si="6"/>
        <v>0</v>
      </c>
      <c r="F52" s="169">
        <f t="shared" si="6"/>
        <v>0</v>
      </c>
      <c r="G52" s="169">
        <f t="shared" si="6"/>
        <v>0</v>
      </c>
      <c r="H52" s="169">
        <f t="shared" si="6"/>
        <v>0</v>
      </c>
      <c r="I52" s="169">
        <f t="shared" si="6"/>
        <v>0</v>
      </c>
      <c r="J52" s="169">
        <f t="shared" si="6"/>
        <v>0</v>
      </c>
      <c r="K52" s="169">
        <f t="shared" si="6"/>
        <v>0</v>
      </c>
    </row>
    <row r="53" spans="1:11" x14ac:dyDescent="0.2">
      <c r="A53" s="42"/>
      <c r="B53" s="168"/>
      <c r="C53" s="168"/>
      <c r="D53" s="168"/>
      <c r="E53" s="168"/>
      <c r="F53" s="168"/>
      <c r="G53" s="168"/>
      <c r="H53" s="168"/>
      <c r="I53" s="168"/>
      <c r="J53" s="168"/>
      <c r="K53" s="168"/>
    </row>
    <row r="54" spans="1:11" x14ac:dyDescent="0.2">
      <c r="A54" s="19" t="s">
        <v>58</v>
      </c>
      <c r="B54" s="168"/>
      <c r="C54" s="168"/>
      <c r="D54" s="168"/>
      <c r="E54" s="168"/>
      <c r="F54" s="168"/>
      <c r="G54" s="168"/>
      <c r="H54" s="168"/>
      <c r="I54" s="168"/>
      <c r="J54" s="168"/>
      <c r="K54" s="168"/>
    </row>
    <row r="55" spans="1:11" x14ac:dyDescent="0.2">
      <c r="A55" s="110" t="s">
        <v>136</v>
      </c>
      <c r="B55" s="170"/>
      <c r="C55" s="170"/>
      <c r="D55" s="170"/>
      <c r="E55" s="170"/>
      <c r="F55" s="170"/>
      <c r="G55" s="170"/>
      <c r="H55" s="170"/>
      <c r="I55" s="170"/>
      <c r="J55" s="170"/>
      <c r="K55" s="170"/>
    </row>
    <row r="56" spans="1:11" x14ac:dyDescent="0.2">
      <c r="A56" s="110" t="s">
        <v>59</v>
      </c>
      <c r="B56" s="170"/>
      <c r="C56" s="170"/>
      <c r="D56" s="170"/>
      <c r="E56" s="170"/>
      <c r="F56" s="170"/>
      <c r="G56" s="170"/>
      <c r="H56" s="170"/>
      <c r="I56" s="170"/>
      <c r="J56" s="170"/>
      <c r="K56" s="170"/>
    </row>
    <row r="57" spans="1:11" x14ac:dyDescent="0.2">
      <c r="A57" s="42" t="s">
        <v>61</v>
      </c>
      <c r="B57" s="169">
        <f t="shared" ref="B57:K57" si="7">+SUM(B55:B56)</f>
        <v>0</v>
      </c>
      <c r="C57" s="169">
        <f t="shared" si="7"/>
        <v>0</v>
      </c>
      <c r="D57" s="169">
        <f t="shared" si="7"/>
        <v>0</v>
      </c>
      <c r="E57" s="169">
        <f t="shared" si="7"/>
        <v>0</v>
      </c>
      <c r="F57" s="169">
        <f t="shared" si="7"/>
        <v>0</v>
      </c>
      <c r="G57" s="169">
        <f t="shared" si="7"/>
        <v>0</v>
      </c>
      <c r="H57" s="169">
        <f t="shared" si="7"/>
        <v>0</v>
      </c>
      <c r="I57" s="169">
        <f t="shared" si="7"/>
        <v>0</v>
      </c>
      <c r="J57" s="169">
        <f t="shared" si="7"/>
        <v>0</v>
      </c>
      <c r="K57" s="169">
        <f t="shared" si="7"/>
        <v>0</v>
      </c>
    </row>
    <row r="58" spans="1:11" x14ac:dyDescent="0.2">
      <c r="A58" s="42"/>
      <c r="B58" s="168"/>
      <c r="C58" s="168"/>
      <c r="D58" s="168"/>
      <c r="E58" s="168"/>
      <c r="F58" s="168"/>
      <c r="G58" s="168"/>
      <c r="H58" s="168"/>
      <c r="I58" s="168"/>
      <c r="J58" s="168"/>
      <c r="K58" s="168"/>
    </row>
    <row r="59" spans="1:11" x14ac:dyDescent="0.2">
      <c r="A59" s="19" t="str">
        <f>+A17</f>
        <v>Guest Services</v>
      </c>
      <c r="B59" s="168"/>
      <c r="C59" s="168"/>
      <c r="D59" s="168"/>
      <c r="E59" s="168"/>
      <c r="F59" s="168"/>
      <c r="G59" s="168"/>
      <c r="H59" s="168"/>
      <c r="I59" s="168"/>
      <c r="J59" s="168"/>
      <c r="K59" s="168"/>
    </row>
    <row r="60" spans="1:11" x14ac:dyDescent="0.2">
      <c r="A60" s="110" t="s">
        <v>136</v>
      </c>
      <c r="B60" s="170"/>
      <c r="C60" s="170"/>
      <c r="D60" s="170"/>
      <c r="E60" s="170"/>
      <c r="F60" s="170"/>
      <c r="G60" s="170"/>
      <c r="H60" s="170"/>
      <c r="I60" s="170"/>
      <c r="J60" s="170"/>
      <c r="K60" s="170"/>
    </row>
    <row r="61" spans="1:11" x14ac:dyDescent="0.2">
      <c r="A61" s="110" t="s">
        <v>59</v>
      </c>
      <c r="B61" s="170"/>
      <c r="C61" s="170"/>
      <c r="D61" s="170"/>
      <c r="E61" s="170"/>
      <c r="F61" s="170"/>
      <c r="G61" s="170"/>
      <c r="H61" s="170"/>
      <c r="I61" s="170"/>
      <c r="J61" s="170"/>
      <c r="K61" s="170"/>
    </row>
    <row r="62" spans="1:11" x14ac:dyDescent="0.2">
      <c r="A62" s="42" t="s">
        <v>111</v>
      </c>
      <c r="B62" s="169">
        <f t="shared" ref="B62:K62" si="8">+SUM(B60:B61)</f>
        <v>0</v>
      </c>
      <c r="C62" s="169">
        <f t="shared" si="8"/>
        <v>0</v>
      </c>
      <c r="D62" s="169">
        <f t="shared" si="8"/>
        <v>0</v>
      </c>
      <c r="E62" s="169">
        <f t="shared" si="8"/>
        <v>0</v>
      </c>
      <c r="F62" s="169">
        <f t="shared" si="8"/>
        <v>0</v>
      </c>
      <c r="G62" s="169">
        <f t="shared" si="8"/>
        <v>0</v>
      </c>
      <c r="H62" s="169">
        <f t="shared" si="8"/>
        <v>0</v>
      </c>
      <c r="I62" s="169">
        <f t="shared" si="8"/>
        <v>0</v>
      </c>
      <c r="J62" s="169">
        <f t="shared" si="8"/>
        <v>0</v>
      </c>
      <c r="K62" s="169">
        <f t="shared" si="8"/>
        <v>0</v>
      </c>
    </row>
    <row r="63" spans="1:11" x14ac:dyDescent="0.2">
      <c r="A63" s="42"/>
      <c r="B63" s="168"/>
      <c r="C63" s="168"/>
      <c r="D63" s="168"/>
      <c r="E63" s="168"/>
      <c r="F63" s="168"/>
      <c r="G63" s="168"/>
      <c r="H63" s="168"/>
      <c r="I63" s="168"/>
      <c r="J63" s="168"/>
      <c r="K63" s="168"/>
    </row>
    <row r="64" spans="1:11" x14ac:dyDescent="0.2">
      <c r="A64" s="19" t="str">
        <f>+A18</f>
        <v>Campgrounds</v>
      </c>
      <c r="B64" s="168"/>
      <c r="C64" s="168"/>
      <c r="D64" s="168"/>
      <c r="E64" s="168"/>
      <c r="F64" s="168"/>
      <c r="G64" s="168"/>
      <c r="H64" s="168"/>
      <c r="I64" s="168"/>
      <c r="J64" s="168"/>
      <c r="K64" s="168"/>
    </row>
    <row r="65" spans="1:11" x14ac:dyDescent="0.2">
      <c r="A65" s="110" t="s">
        <v>136</v>
      </c>
      <c r="B65" s="170"/>
      <c r="C65" s="170"/>
      <c r="D65" s="170"/>
      <c r="E65" s="170"/>
      <c r="F65" s="170"/>
      <c r="G65" s="170"/>
      <c r="H65" s="170"/>
      <c r="I65" s="170"/>
      <c r="J65" s="170"/>
      <c r="K65" s="170"/>
    </row>
    <row r="66" spans="1:11" x14ac:dyDescent="0.2">
      <c r="A66" s="110" t="s">
        <v>59</v>
      </c>
      <c r="B66" s="170"/>
      <c r="C66" s="170"/>
      <c r="D66" s="170"/>
      <c r="E66" s="170"/>
      <c r="F66" s="170"/>
      <c r="G66" s="170"/>
      <c r="H66" s="170"/>
      <c r="I66" s="170"/>
      <c r="J66" s="170"/>
      <c r="K66" s="170"/>
    </row>
    <row r="67" spans="1:11" x14ac:dyDescent="0.2">
      <c r="A67" s="42" t="s">
        <v>120</v>
      </c>
      <c r="B67" s="169">
        <f t="shared" ref="B67:K67" si="9">+SUM(B65:B66)</f>
        <v>0</v>
      </c>
      <c r="C67" s="169">
        <f t="shared" si="9"/>
        <v>0</v>
      </c>
      <c r="D67" s="169">
        <f t="shared" si="9"/>
        <v>0</v>
      </c>
      <c r="E67" s="169">
        <f t="shared" si="9"/>
        <v>0</v>
      </c>
      <c r="F67" s="169">
        <f t="shared" si="9"/>
        <v>0</v>
      </c>
      <c r="G67" s="169">
        <f t="shared" si="9"/>
        <v>0</v>
      </c>
      <c r="H67" s="169">
        <f t="shared" si="9"/>
        <v>0</v>
      </c>
      <c r="I67" s="169">
        <f t="shared" si="9"/>
        <v>0</v>
      </c>
      <c r="J67" s="169">
        <f t="shared" si="9"/>
        <v>0</v>
      </c>
      <c r="K67" s="169">
        <f t="shared" si="9"/>
        <v>0</v>
      </c>
    </row>
    <row r="68" spans="1:11" outlineLevel="1" x14ac:dyDescent="0.2">
      <c r="A68" s="42"/>
      <c r="B68" s="168"/>
      <c r="C68" s="168"/>
      <c r="D68" s="168"/>
      <c r="E68" s="168"/>
      <c r="F68" s="168"/>
      <c r="G68" s="168"/>
      <c r="H68" s="168"/>
      <c r="I68" s="168"/>
      <c r="J68" s="168"/>
      <c r="K68" s="168"/>
    </row>
    <row r="69" spans="1:11" outlineLevel="1" x14ac:dyDescent="0.2">
      <c r="A69" s="19" t="s">
        <v>82</v>
      </c>
      <c r="B69" s="168"/>
      <c r="C69" s="168"/>
      <c r="D69" s="168"/>
      <c r="E69" s="168"/>
      <c r="F69" s="168"/>
      <c r="G69" s="168"/>
      <c r="H69" s="168"/>
      <c r="I69" s="168"/>
      <c r="J69" s="168"/>
      <c r="K69" s="168"/>
    </row>
    <row r="70" spans="1:11" outlineLevel="1" x14ac:dyDescent="0.2">
      <c r="A70" s="152" t="s">
        <v>85</v>
      </c>
      <c r="B70" s="170"/>
      <c r="C70" s="170"/>
      <c r="D70" s="170"/>
      <c r="E70" s="170"/>
      <c r="F70" s="170"/>
      <c r="G70" s="170"/>
      <c r="H70" s="170"/>
      <c r="I70" s="170"/>
      <c r="J70" s="170"/>
      <c r="K70" s="170"/>
    </row>
    <row r="71" spans="1:11" outlineLevel="1" x14ac:dyDescent="0.2">
      <c r="A71" s="152" t="s">
        <v>59</v>
      </c>
      <c r="B71" s="170"/>
      <c r="C71" s="170"/>
      <c r="D71" s="170"/>
      <c r="E71" s="170"/>
      <c r="F71" s="170"/>
      <c r="G71" s="170"/>
      <c r="H71" s="170"/>
      <c r="I71" s="170"/>
      <c r="J71" s="170"/>
      <c r="K71" s="170"/>
    </row>
    <row r="72" spans="1:11" outlineLevel="1" x14ac:dyDescent="0.2">
      <c r="A72" s="42" t="s">
        <v>86</v>
      </c>
      <c r="B72" s="169">
        <f t="shared" ref="B72:K72" si="10">+SUM(B70:B71)</f>
        <v>0</v>
      </c>
      <c r="C72" s="169">
        <f t="shared" si="10"/>
        <v>0</v>
      </c>
      <c r="D72" s="169">
        <f t="shared" si="10"/>
        <v>0</v>
      </c>
      <c r="E72" s="169">
        <f t="shared" si="10"/>
        <v>0</v>
      </c>
      <c r="F72" s="169">
        <f t="shared" si="10"/>
        <v>0</v>
      </c>
      <c r="G72" s="169">
        <f t="shared" si="10"/>
        <v>0</v>
      </c>
      <c r="H72" s="169">
        <f t="shared" si="10"/>
        <v>0</v>
      </c>
      <c r="I72" s="169">
        <f t="shared" si="10"/>
        <v>0</v>
      </c>
      <c r="J72" s="169">
        <f t="shared" si="10"/>
        <v>0</v>
      </c>
      <c r="K72" s="169">
        <f t="shared" si="10"/>
        <v>0</v>
      </c>
    </row>
    <row r="73" spans="1:11" outlineLevel="1" x14ac:dyDescent="0.2">
      <c r="A73" s="42"/>
      <c r="B73" s="168"/>
      <c r="C73" s="168"/>
      <c r="D73" s="168"/>
      <c r="E73" s="168"/>
      <c r="F73" s="168"/>
      <c r="G73" s="168"/>
      <c r="H73" s="168"/>
      <c r="I73" s="168"/>
      <c r="J73" s="168"/>
      <c r="K73" s="168"/>
    </row>
    <row r="74" spans="1:11" outlineLevel="1" x14ac:dyDescent="0.2">
      <c r="A74" s="19" t="s">
        <v>87</v>
      </c>
      <c r="B74" s="168"/>
      <c r="C74" s="168"/>
      <c r="D74" s="168"/>
      <c r="E74" s="168"/>
      <c r="F74" s="168"/>
      <c r="G74" s="168"/>
      <c r="H74" s="168"/>
      <c r="I74" s="168"/>
      <c r="J74" s="168"/>
      <c r="K74" s="168"/>
    </row>
    <row r="75" spans="1:11" outlineLevel="1" x14ac:dyDescent="0.2">
      <c r="A75" s="152" t="s">
        <v>85</v>
      </c>
      <c r="B75" s="170"/>
      <c r="C75" s="170"/>
      <c r="D75" s="170"/>
      <c r="E75" s="170"/>
      <c r="F75" s="170"/>
      <c r="G75" s="170"/>
      <c r="H75" s="170"/>
      <c r="I75" s="170"/>
      <c r="J75" s="170"/>
      <c r="K75" s="170"/>
    </row>
    <row r="76" spans="1:11" outlineLevel="1" x14ac:dyDescent="0.2">
      <c r="A76" s="152" t="s">
        <v>59</v>
      </c>
      <c r="B76" s="170"/>
      <c r="C76" s="170"/>
      <c r="D76" s="170"/>
      <c r="E76" s="170"/>
      <c r="F76" s="170"/>
      <c r="G76" s="170"/>
      <c r="H76" s="170"/>
      <c r="I76" s="170"/>
      <c r="J76" s="170"/>
      <c r="K76" s="170"/>
    </row>
    <row r="77" spans="1:11" outlineLevel="1" x14ac:dyDescent="0.2">
      <c r="A77" s="42" t="s">
        <v>88</v>
      </c>
      <c r="B77" s="169">
        <f t="shared" ref="B77:K77" si="11">+SUM(B75:B76)</f>
        <v>0</v>
      </c>
      <c r="C77" s="169">
        <f t="shared" si="11"/>
        <v>0</v>
      </c>
      <c r="D77" s="169">
        <f t="shared" si="11"/>
        <v>0</v>
      </c>
      <c r="E77" s="169">
        <f t="shared" si="11"/>
        <v>0</v>
      </c>
      <c r="F77" s="169">
        <f t="shared" si="11"/>
        <v>0</v>
      </c>
      <c r="G77" s="169">
        <f t="shared" si="11"/>
        <v>0</v>
      </c>
      <c r="H77" s="169">
        <f t="shared" si="11"/>
        <v>0</v>
      </c>
      <c r="I77" s="169">
        <f t="shared" si="11"/>
        <v>0</v>
      </c>
      <c r="J77" s="169">
        <f t="shared" si="11"/>
        <v>0</v>
      </c>
      <c r="K77" s="169">
        <f t="shared" si="11"/>
        <v>0</v>
      </c>
    </row>
    <row r="78" spans="1:11" outlineLevel="1" x14ac:dyDescent="0.2">
      <c r="A78" s="42"/>
      <c r="B78" s="168"/>
      <c r="C78" s="168"/>
      <c r="D78" s="168"/>
      <c r="E78" s="168"/>
      <c r="F78" s="168"/>
      <c r="G78" s="168"/>
      <c r="H78" s="168"/>
      <c r="I78" s="168"/>
      <c r="J78" s="168"/>
      <c r="K78" s="168"/>
    </row>
    <row r="79" spans="1:11" outlineLevel="1" x14ac:dyDescent="0.2">
      <c r="A79" s="19" t="s">
        <v>87</v>
      </c>
      <c r="B79" s="168"/>
      <c r="C79" s="168"/>
      <c r="D79" s="168"/>
      <c r="E79" s="168"/>
      <c r="F79" s="168"/>
      <c r="G79" s="168"/>
      <c r="H79" s="168"/>
      <c r="I79" s="168"/>
      <c r="J79" s="168"/>
      <c r="K79" s="168"/>
    </row>
    <row r="80" spans="1:11" outlineLevel="1" x14ac:dyDescent="0.2">
      <c r="A80" s="152" t="s">
        <v>85</v>
      </c>
      <c r="B80" s="170"/>
      <c r="C80" s="170"/>
      <c r="D80" s="170"/>
      <c r="E80" s="170"/>
      <c r="F80" s="170"/>
      <c r="G80" s="170"/>
      <c r="H80" s="170"/>
      <c r="I80" s="170"/>
      <c r="J80" s="170"/>
      <c r="K80" s="170"/>
    </row>
    <row r="81" spans="1:11" outlineLevel="1" x14ac:dyDescent="0.2">
      <c r="A81" s="152" t="s">
        <v>59</v>
      </c>
      <c r="B81" s="170"/>
      <c r="C81" s="170"/>
      <c r="D81" s="170"/>
      <c r="E81" s="170"/>
      <c r="F81" s="170"/>
      <c r="G81" s="170"/>
      <c r="H81" s="170"/>
      <c r="I81" s="170"/>
      <c r="J81" s="170"/>
      <c r="K81" s="170"/>
    </row>
    <row r="82" spans="1:11" outlineLevel="1" x14ac:dyDescent="0.2">
      <c r="A82" s="42" t="s">
        <v>88</v>
      </c>
      <c r="B82" s="169">
        <f t="shared" ref="B82:K82" si="12">+SUM(B80:B81)</f>
        <v>0</v>
      </c>
      <c r="C82" s="169">
        <f t="shared" si="12"/>
        <v>0</v>
      </c>
      <c r="D82" s="169">
        <f t="shared" si="12"/>
        <v>0</v>
      </c>
      <c r="E82" s="169">
        <f t="shared" si="12"/>
        <v>0</v>
      </c>
      <c r="F82" s="169">
        <f t="shared" si="12"/>
        <v>0</v>
      </c>
      <c r="G82" s="169">
        <f t="shared" si="12"/>
        <v>0</v>
      </c>
      <c r="H82" s="169">
        <f t="shared" si="12"/>
        <v>0</v>
      </c>
      <c r="I82" s="169">
        <f t="shared" si="12"/>
        <v>0</v>
      </c>
      <c r="J82" s="169">
        <f t="shared" si="12"/>
        <v>0</v>
      </c>
      <c r="K82" s="169">
        <f t="shared" si="12"/>
        <v>0</v>
      </c>
    </row>
    <row r="83" spans="1:11" outlineLevel="1" x14ac:dyDescent="0.2">
      <c r="A83" s="42"/>
      <c r="B83" s="168"/>
      <c r="C83" s="168"/>
      <c r="D83" s="168"/>
      <c r="E83" s="168"/>
      <c r="F83" s="168"/>
      <c r="G83" s="168"/>
      <c r="H83" s="168"/>
      <c r="I83" s="168"/>
      <c r="J83" s="168"/>
      <c r="K83" s="168"/>
    </row>
    <row r="84" spans="1:11" outlineLevel="1" x14ac:dyDescent="0.2">
      <c r="A84" s="19" t="s">
        <v>87</v>
      </c>
      <c r="B84" s="168"/>
      <c r="C84" s="168"/>
      <c r="D84" s="168"/>
      <c r="E84" s="168"/>
      <c r="F84" s="168"/>
      <c r="G84" s="168"/>
      <c r="H84" s="168"/>
      <c r="I84" s="168"/>
      <c r="J84" s="168"/>
      <c r="K84" s="168"/>
    </row>
    <row r="85" spans="1:11" outlineLevel="1" x14ac:dyDescent="0.2">
      <c r="A85" s="152" t="s">
        <v>85</v>
      </c>
      <c r="B85" s="170"/>
      <c r="C85" s="170"/>
      <c r="D85" s="170"/>
      <c r="E85" s="170"/>
      <c r="F85" s="170"/>
      <c r="G85" s="170"/>
      <c r="H85" s="170"/>
      <c r="I85" s="170"/>
      <c r="J85" s="170"/>
      <c r="K85" s="170"/>
    </row>
    <row r="86" spans="1:11" outlineLevel="1" x14ac:dyDescent="0.2">
      <c r="A86" s="152" t="s">
        <v>59</v>
      </c>
      <c r="B86" s="170"/>
      <c r="C86" s="170"/>
      <c r="D86" s="170"/>
      <c r="E86" s="170"/>
      <c r="F86" s="170"/>
      <c r="G86" s="170"/>
      <c r="H86" s="170"/>
      <c r="I86" s="170"/>
      <c r="J86" s="170"/>
      <c r="K86" s="170"/>
    </row>
    <row r="87" spans="1:11" outlineLevel="1" x14ac:dyDescent="0.2">
      <c r="A87" s="42" t="s">
        <v>88</v>
      </c>
      <c r="B87" s="169">
        <f t="shared" ref="B87:K87" si="13">+SUM(B85:B86)</f>
        <v>0</v>
      </c>
      <c r="C87" s="169">
        <f t="shared" si="13"/>
        <v>0</v>
      </c>
      <c r="D87" s="169">
        <f t="shared" si="13"/>
        <v>0</v>
      </c>
      <c r="E87" s="169">
        <f t="shared" si="13"/>
        <v>0</v>
      </c>
      <c r="F87" s="169">
        <f t="shared" si="13"/>
        <v>0</v>
      </c>
      <c r="G87" s="169">
        <f t="shared" si="13"/>
        <v>0</v>
      </c>
      <c r="H87" s="169">
        <f t="shared" si="13"/>
        <v>0</v>
      </c>
      <c r="I87" s="169">
        <f t="shared" si="13"/>
        <v>0</v>
      </c>
      <c r="J87" s="169">
        <f t="shared" si="13"/>
        <v>0</v>
      </c>
      <c r="K87" s="169">
        <f t="shared" si="13"/>
        <v>0</v>
      </c>
    </row>
    <row r="88" spans="1:11" outlineLevel="1" x14ac:dyDescent="0.2">
      <c r="A88" s="42"/>
      <c r="B88" s="168"/>
      <c r="C88" s="168"/>
      <c r="D88" s="168"/>
      <c r="E88" s="168"/>
      <c r="F88" s="168"/>
      <c r="G88" s="168"/>
      <c r="H88" s="168"/>
      <c r="I88" s="168"/>
      <c r="J88" s="168"/>
      <c r="K88" s="168"/>
    </row>
    <row r="89" spans="1:11" outlineLevel="1" x14ac:dyDescent="0.2">
      <c r="A89" s="19" t="s">
        <v>87</v>
      </c>
      <c r="B89" s="168"/>
      <c r="C89" s="168"/>
      <c r="D89" s="168"/>
      <c r="E89" s="168"/>
      <c r="F89" s="168"/>
      <c r="G89" s="168"/>
      <c r="H89" s="168"/>
      <c r="I89" s="168"/>
      <c r="J89" s="168"/>
      <c r="K89" s="168"/>
    </row>
    <row r="90" spans="1:11" outlineLevel="1" x14ac:dyDescent="0.2">
      <c r="A90" s="152" t="s">
        <v>85</v>
      </c>
      <c r="B90" s="170"/>
      <c r="C90" s="170"/>
      <c r="D90" s="170"/>
      <c r="E90" s="170"/>
      <c r="F90" s="170"/>
      <c r="G90" s="170"/>
      <c r="H90" s="170"/>
      <c r="I90" s="170"/>
      <c r="J90" s="170"/>
      <c r="K90" s="170"/>
    </row>
    <row r="91" spans="1:11" outlineLevel="1" x14ac:dyDescent="0.2">
      <c r="A91" s="152" t="s">
        <v>59</v>
      </c>
      <c r="B91" s="170"/>
      <c r="C91" s="170"/>
      <c r="D91" s="170"/>
      <c r="E91" s="170"/>
      <c r="F91" s="170"/>
      <c r="G91" s="170"/>
      <c r="H91" s="170"/>
      <c r="I91" s="170"/>
      <c r="J91" s="170"/>
      <c r="K91" s="170"/>
    </row>
    <row r="92" spans="1:11" outlineLevel="1" x14ac:dyDescent="0.2">
      <c r="A92" s="42" t="s">
        <v>88</v>
      </c>
      <c r="B92" s="169">
        <f t="shared" ref="B92:K92" si="14">+SUM(B90:B91)</f>
        <v>0</v>
      </c>
      <c r="C92" s="169">
        <f t="shared" si="14"/>
        <v>0</v>
      </c>
      <c r="D92" s="169">
        <f t="shared" si="14"/>
        <v>0</v>
      </c>
      <c r="E92" s="169">
        <f t="shared" si="14"/>
        <v>0</v>
      </c>
      <c r="F92" s="169">
        <f t="shared" si="14"/>
        <v>0</v>
      </c>
      <c r="G92" s="169">
        <f t="shared" si="14"/>
        <v>0</v>
      </c>
      <c r="H92" s="169">
        <f t="shared" si="14"/>
        <v>0</v>
      </c>
      <c r="I92" s="169">
        <f t="shared" si="14"/>
        <v>0</v>
      </c>
      <c r="J92" s="169">
        <f t="shared" si="14"/>
        <v>0</v>
      </c>
      <c r="K92" s="169">
        <f t="shared" si="14"/>
        <v>0</v>
      </c>
    </row>
    <row r="93" spans="1:11" outlineLevel="1" x14ac:dyDescent="0.2">
      <c r="A93" s="42"/>
      <c r="B93" s="168"/>
      <c r="C93" s="168"/>
      <c r="D93" s="168"/>
      <c r="E93" s="168"/>
      <c r="F93" s="168"/>
      <c r="G93" s="168"/>
      <c r="H93" s="168"/>
      <c r="I93" s="168"/>
      <c r="J93" s="168"/>
      <c r="K93" s="168"/>
    </row>
    <row r="94" spans="1:11" outlineLevel="1" x14ac:dyDescent="0.2">
      <c r="A94" s="19" t="s">
        <v>53</v>
      </c>
      <c r="B94" s="168"/>
      <c r="C94" s="168"/>
      <c r="D94" s="168"/>
      <c r="E94" s="168"/>
      <c r="F94" s="168"/>
      <c r="G94" s="168"/>
      <c r="H94" s="168"/>
      <c r="I94" s="168"/>
      <c r="J94" s="168"/>
      <c r="K94" s="168"/>
    </row>
    <row r="95" spans="1:11" outlineLevel="1" x14ac:dyDescent="0.2">
      <c r="A95" s="152" t="s">
        <v>50</v>
      </c>
      <c r="B95" s="170"/>
      <c r="C95" s="170"/>
      <c r="D95" s="170"/>
      <c r="E95" s="170"/>
      <c r="F95" s="170"/>
      <c r="G95" s="170"/>
      <c r="H95" s="170"/>
      <c r="I95" s="170"/>
      <c r="J95" s="170"/>
      <c r="K95" s="170"/>
    </row>
    <row r="96" spans="1:11" outlineLevel="1" x14ac:dyDescent="0.2">
      <c r="A96" s="152" t="s">
        <v>55</v>
      </c>
      <c r="B96" s="170"/>
      <c r="C96" s="170"/>
      <c r="D96" s="170"/>
      <c r="E96" s="170"/>
      <c r="F96" s="170"/>
      <c r="G96" s="170"/>
      <c r="H96" s="170"/>
      <c r="I96" s="170"/>
      <c r="J96" s="170"/>
      <c r="K96" s="170"/>
    </row>
    <row r="97" spans="1:11" outlineLevel="1" x14ac:dyDescent="0.2">
      <c r="A97" s="152" t="s">
        <v>51</v>
      </c>
      <c r="B97" s="170"/>
      <c r="C97" s="170"/>
      <c r="D97" s="170"/>
      <c r="E97" s="170"/>
      <c r="F97" s="170"/>
      <c r="G97" s="170"/>
      <c r="H97" s="170"/>
      <c r="I97" s="170"/>
      <c r="J97" s="170"/>
      <c r="K97" s="170"/>
    </row>
    <row r="98" spans="1:11" outlineLevel="1" x14ac:dyDescent="0.2">
      <c r="A98" s="152" t="s">
        <v>52</v>
      </c>
      <c r="B98" s="170"/>
      <c r="C98" s="170"/>
      <c r="D98" s="170"/>
      <c r="E98" s="170"/>
      <c r="F98" s="170"/>
      <c r="G98" s="170"/>
      <c r="H98" s="170"/>
      <c r="I98" s="170"/>
      <c r="J98" s="170"/>
      <c r="K98" s="170"/>
    </row>
    <row r="99" spans="1:11" outlineLevel="1" x14ac:dyDescent="0.2">
      <c r="A99" s="152" t="s">
        <v>53</v>
      </c>
      <c r="B99" s="170"/>
      <c r="C99" s="170"/>
      <c r="D99" s="170"/>
      <c r="E99" s="170"/>
      <c r="F99" s="170"/>
      <c r="G99" s="170"/>
      <c r="H99" s="170"/>
      <c r="I99" s="170"/>
      <c r="J99" s="170"/>
      <c r="K99" s="170"/>
    </row>
    <row r="100" spans="1:11" outlineLevel="1" x14ac:dyDescent="0.2">
      <c r="A100" s="42" t="s">
        <v>79</v>
      </c>
      <c r="B100" s="169">
        <f>SUM(B95:B99)</f>
        <v>0</v>
      </c>
      <c r="C100" s="169">
        <f t="shared" ref="C100:K100" si="15">SUM(C95:C99)</f>
        <v>0</v>
      </c>
      <c r="D100" s="169">
        <f t="shared" si="15"/>
        <v>0</v>
      </c>
      <c r="E100" s="169">
        <f t="shared" si="15"/>
        <v>0</v>
      </c>
      <c r="F100" s="169">
        <f t="shared" si="15"/>
        <v>0</v>
      </c>
      <c r="G100" s="169">
        <f t="shared" si="15"/>
        <v>0</v>
      </c>
      <c r="H100" s="169">
        <f t="shared" si="15"/>
        <v>0</v>
      </c>
      <c r="I100" s="169">
        <f t="shared" si="15"/>
        <v>0</v>
      </c>
      <c r="J100" s="169">
        <f t="shared" si="15"/>
        <v>0</v>
      </c>
      <c r="K100" s="169">
        <f t="shared" si="15"/>
        <v>0</v>
      </c>
    </row>
    <row r="101" spans="1:11" x14ac:dyDescent="0.2">
      <c r="A101" s="43"/>
      <c r="B101" s="168"/>
      <c r="C101" s="168"/>
      <c r="D101" s="168"/>
      <c r="E101" s="168"/>
      <c r="F101" s="168"/>
      <c r="G101" s="168"/>
      <c r="H101" s="168"/>
      <c r="I101" s="168"/>
      <c r="J101" s="168"/>
      <c r="K101" s="168"/>
    </row>
    <row r="102" spans="1:11" x14ac:dyDescent="0.2">
      <c r="A102" s="42" t="s">
        <v>4</v>
      </c>
      <c r="B102" s="171">
        <f>SUM(B47,B52,B57,B62,B67,B72,B77,B82,B87,B92,B100)</f>
        <v>0</v>
      </c>
      <c r="C102" s="171">
        <f t="shared" ref="C102:K102" si="16">SUM(C47,C52,C57,C62,C67,C72,C77,C82,C87,C92,C100)</f>
        <v>0</v>
      </c>
      <c r="D102" s="171">
        <f t="shared" si="16"/>
        <v>0</v>
      </c>
      <c r="E102" s="171">
        <f t="shared" si="16"/>
        <v>0</v>
      </c>
      <c r="F102" s="171">
        <f t="shared" si="16"/>
        <v>0</v>
      </c>
      <c r="G102" s="171">
        <f t="shared" si="16"/>
        <v>0</v>
      </c>
      <c r="H102" s="171">
        <f t="shared" si="16"/>
        <v>0</v>
      </c>
      <c r="I102" s="171">
        <f t="shared" si="16"/>
        <v>0</v>
      </c>
      <c r="J102" s="171">
        <f t="shared" si="16"/>
        <v>0</v>
      </c>
      <c r="K102" s="171">
        <f t="shared" si="16"/>
        <v>0</v>
      </c>
    </row>
    <row r="103" spans="1:11" x14ac:dyDescent="0.2">
      <c r="B103" s="168"/>
      <c r="C103" s="168"/>
      <c r="D103" s="168"/>
      <c r="E103" s="168"/>
      <c r="F103" s="168"/>
      <c r="G103" s="168"/>
      <c r="H103" s="168"/>
      <c r="I103" s="168"/>
      <c r="J103" s="168"/>
      <c r="K103" s="168"/>
    </row>
    <row r="104" spans="1:11" x14ac:dyDescent="0.2">
      <c r="A104" s="19" t="s">
        <v>5</v>
      </c>
      <c r="B104" s="168"/>
      <c r="C104" s="168"/>
      <c r="D104" s="168"/>
      <c r="E104" s="168"/>
      <c r="F104" s="168"/>
      <c r="G104" s="168"/>
      <c r="H104" s="168"/>
      <c r="I104" s="168"/>
      <c r="J104" s="168"/>
      <c r="K104" s="168"/>
    </row>
    <row r="105" spans="1:11" x14ac:dyDescent="0.2">
      <c r="A105" s="108" t="s">
        <v>112</v>
      </c>
      <c r="B105" s="170"/>
      <c r="C105" s="170"/>
      <c r="D105" s="170"/>
      <c r="E105" s="170"/>
      <c r="F105" s="170"/>
      <c r="G105" s="170"/>
      <c r="H105" s="170"/>
      <c r="I105" s="170"/>
      <c r="J105" s="170"/>
      <c r="K105" s="170"/>
    </row>
    <row r="106" spans="1:11" x14ac:dyDescent="0.2">
      <c r="A106" s="108" t="s">
        <v>113</v>
      </c>
      <c r="B106" s="170"/>
      <c r="C106" s="170"/>
      <c r="D106" s="170"/>
      <c r="E106" s="170"/>
      <c r="F106" s="170"/>
      <c r="G106" s="170"/>
      <c r="H106" s="170"/>
      <c r="I106" s="170"/>
      <c r="J106" s="170"/>
      <c r="K106" s="170"/>
    </row>
    <row r="107" spans="1:11" x14ac:dyDescent="0.2">
      <c r="A107" s="108" t="s">
        <v>114</v>
      </c>
      <c r="B107" s="170"/>
      <c r="C107" s="170"/>
      <c r="D107" s="170"/>
      <c r="E107" s="170"/>
      <c r="F107" s="170"/>
      <c r="G107" s="170"/>
      <c r="H107" s="170"/>
      <c r="I107" s="170"/>
      <c r="J107" s="170"/>
      <c r="K107" s="170"/>
    </row>
    <row r="108" spans="1:11" x14ac:dyDescent="0.2">
      <c r="A108" s="108" t="s">
        <v>115</v>
      </c>
      <c r="B108" s="170"/>
      <c r="C108" s="170"/>
      <c r="D108" s="170"/>
      <c r="E108" s="170"/>
      <c r="F108" s="170"/>
      <c r="G108" s="170"/>
      <c r="H108" s="170"/>
      <c r="I108" s="170"/>
      <c r="J108" s="170"/>
      <c r="K108" s="170"/>
    </row>
    <row r="109" spans="1:11" x14ac:dyDescent="0.2">
      <c r="A109" s="108" t="s">
        <v>116</v>
      </c>
      <c r="B109" s="170"/>
      <c r="C109" s="170"/>
      <c r="D109" s="170"/>
      <c r="E109" s="170"/>
      <c r="F109" s="170"/>
      <c r="G109" s="170"/>
      <c r="H109" s="170"/>
      <c r="I109" s="170"/>
      <c r="J109" s="170"/>
      <c r="K109" s="170"/>
    </row>
    <row r="110" spans="1:11" x14ac:dyDescent="0.2">
      <c r="A110" s="108" t="s">
        <v>50</v>
      </c>
      <c r="B110" s="170"/>
      <c r="C110" s="170"/>
      <c r="D110" s="170"/>
      <c r="E110" s="170"/>
      <c r="F110" s="170"/>
      <c r="G110" s="170"/>
      <c r="H110" s="170"/>
      <c r="I110" s="170"/>
      <c r="J110" s="170"/>
      <c r="K110" s="170"/>
    </row>
    <row r="111" spans="1:11" x14ac:dyDescent="0.2">
      <c r="A111" s="112" t="s">
        <v>56</v>
      </c>
      <c r="B111" s="170"/>
      <c r="C111" s="170"/>
      <c r="D111" s="170"/>
      <c r="E111" s="170"/>
      <c r="F111" s="170"/>
      <c r="G111" s="170"/>
      <c r="H111" s="170"/>
      <c r="I111" s="170"/>
      <c r="J111" s="170"/>
      <c r="K111" s="170"/>
    </row>
    <row r="112" spans="1:11" x14ac:dyDescent="0.2">
      <c r="A112" s="88"/>
      <c r="B112" s="168"/>
      <c r="C112" s="168"/>
      <c r="D112" s="168"/>
      <c r="E112" s="168"/>
      <c r="F112" s="168"/>
      <c r="G112" s="168"/>
      <c r="H112" s="168"/>
      <c r="I112" s="168"/>
      <c r="J112" s="168"/>
      <c r="K112" s="168"/>
    </row>
    <row r="113" spans="1:11" x14ac:dyDescent="0.2">
      <c r="A113" s="19" t="s">
        <v>29</v>
      </c>
      <c r="B113" s="167">
        <f>SUM(B105:B111)</f>
        <v>0</v>
      </c>
      <c r="C113" s="167">
        <f t="shared" ref="C113:K113" si="17">SUM(C105:C111)</f>
        <v>0</v>
      </c>
      <c r="D113" s="167">
        <f t="shared" si="17"/>
        <v>0</v>
      </c>
      <c r="E113" s="167">
        <f t="shared" si="17"/>
        <v>0</v>
      </c>
      <c r="F113" s="167">
        <f t="shared" si="17"/>
        <v>0</v>
      </c>
      <c r="G113" s="167">
        <f t="shared" si="17"/>
        <v>0</v>
      </c>
      <c r="H113" s="167">
        <f t="shared" si="17"/>
        <v>0</v>
      </c>
      <c r="I113" s="167">
        <f t="shared" si="17"/>
        <v>0</v>
      </c>
      <c r="J113" s="167">
        <f t="shared" si="17"/>
        <v>0</v>
      </c>
      <c r="K113" s="167">
        <f t="shared" si="17"/>
        <v>0</v>
      </c>
    </row>
    <row r="114" spans="1:11" x14ac:dyDescent="0.2">
      <c r="B114" s="168"/>
      <c r="C114" s="168"/>
      <c r="D114" s="168"/>
      <c r="E114" s="168"/>
      <c r="F114" s="168"/>
      <c r="G114" s="168"/>
      <c r="H114" s="168"/>
      <c r="I114" s="168"/>
      <c r="J114" s="168"/>
      <c r="K114" s="168"/>
    </row>
    <row r="115" spans="1:11" x14ac:dyDescent="0.2">
      <c r="A115" s="19" t="s">
        <v>6</v>
      </c>
      <c r="B115" s="168"/>
      <c r="C115" s="168"/>
      <c r="D115" s="168"/>
      <c r="E115" s="168"/>
      <c r="F115" s="168"/>
      <c r="G115" s="168"/>
      <c r="H115" s="168"/>
      <c r="I115" s="168"/>
      <c r="J115" s="168"/>
      <c r="K115" s="168"/>
    </row>
    <row r="116" spans="1:11" x14ac:dyDescent="0.2">
      <c r="A116" s="110" t="s">
        <v>137</v>
      </c>
      <c r="B116" s="170"/>
      <c r="C116" s="170"/>
      <c r="D116" s="170"/>
      <c r="E116" s="170"/>
      <c r="F116" s="170"/>
      <c r="G116" s="170"/>
      <c r="H116" s="170"/>
      <c r="I116" s="170"/>
      <c r="J116" s="170"/>
      <c r="K116" s="170"/>
    </row>
    <row r="117" spans="1:11" x14ac:dyDescent="0.2">
      <c r="A117" s="110" t="s">
        <v>84</v>
      </c>
      <c r="B117" s="170"/>
      <c r="C117" s="170"/>
      <c r="D117" s="170"/>
      <c r="E117" s="170"/>
      <c r="F117" s="170"/>
      <c r="G117" s="170"/>
      <c r="H117" s="170"/>
      <c r="I117" s="170"/>
      <c r="J117" s="170"/>
      <c r="K117" s="170"/>
    </row>
    <row r="118" spans="1:11" x14ac:dyDescent="0.2">
      <c r="A118" s="110" t="s">
        <v>7</v>
      </c>
      <c r="B118" s="170"/>
      <c r="C118" s="170"/>
      <c r="D118" s="170"/>
      <c r="E118" s="170"/>
      <c r="F118" s="170"/>
      <c r="G118" s="170"/>
      <c r="H118" s="170"/>
      <c r="I118" s="170"/>
      <c r="J118" s="170"/>
      <c r="K118" s="170"/>
    </row>
    <row r="119" spans="1:11" x14ac:dyDescent="0.2">
      <c r="A119" s="110" t="s">
        <v>117</v>
      </c>
      <c r="B119" s="170"/>
      <c r="C119" s="170"/>
      <c r="D119" s="170"/>
      <c r="E119" s="170"/>
      <c r="F119" s="170"/>
      <c r="G119" s="170"/>
      <c r="H119" s="170"/>
      <c r="I119" s="170"/>
      <c r="J119" s="170"/>
      <c r="K119" s="170"/>
    </row>
    <row r="120" spans="1:11" x14ac:dyDescent="0.2">
      <c r="B120" s="168"/>
      <c r="C120" s="168"/>
      <c r="D120" s="168"/>
      <c r="E120" s="168"/>
      <c r="F120" s="168"/>
      <c r="G120" s="168"/>
      <c r="H120" s="168"/>
      <c r="I120" s="168"/>
      <c r="J120" s="168"/>
      <c r="K120" s="168"/>
    </row>
    <row r="121" spans="1:11" x14ac:dyDescent="0.2">
      <c r="A121" s="19" t="s">
        <v>9</v>
      </c>
      <c r="B121" s="167">
        <f t="shared" ref="B121:K121" si="18">SUM(B116:B119)</f>
        <v>0</v>
      </c>
      <c r="C121" s="167">
        <f t="shared" si="18"/>
        <v>0</v>
      </c>
      <c r="D121" s="167">
        <f t="shared" si="18"/>
        <v>0</v>
      </c>
      <c r="E121" s="167">
        <f t="shared" si="18"/>
        <v>0</v>
      </c>
      <c r="F121" s="167">
        <f t="shared" si="18"/>
        <v>0</v>
      </c>
      <c r="G121" s="167">
        <f t="shared" si="18"/>
        <v>0</v>
      </c>
      <c r="H121" s="167">
        <f t="shared" si="18"/>
        <v>0</v>
      </c>
      <c r="I121" s="167">
        <f t="shared" si="18"/>
        <v>0</v>
      </c>
      <c r="J121" s="167">
        <f t="shared" si="18"/>
        <v>0</v>
      </c>
      <c r="K121" s="167">
        <f t="shared" si="18"/>
        <v>0</v>
      </c>
    </row>
    <row r="122" spans="1:11" x14ac:dyDescent="0.2">
      <c r="B122" s="168"/>
      <c r="C122" s="168"/>
      <c r="D122" s="168"/>
      <c r="E122" s="168"/>
      <c r="F122" s="168"/>
      <c r="G122" s="168"/>
      <c r="H122" s="168"/>
      <c r="I122" s="168"/>
      <c r="J122" s="168"/>
      <c r="K122" s="168"/>
    </row>
    <row r="123" spans="1:11" x14ac:dyDescent="0.2">
      <c r="A123" s="19" t="s">
        <v>28</v>
      </c>
      <c r="B123" s="167">
        <f>SUM(B38,B102,B113,B121)</f>
        <v>0</v>
      </c>
      <c r="C123" s="167">
        <f t="shared" ref="C123:K123" si="19">SUM(C38,C102,C113,C121)</f>
        <v>0</v>
      </c>
      <c r="D123" s="167">
        <f t="shared" si="19"/>
        <v>0</v>
      </c>
      <c r="E123" s="167">
        <f t="shared" si="19"/>
        <v>0</v>
      </c>
      <c r="F123" s="167">
        <f t="shared" si="19"/>
        <v>0</v>
      </c>
      <c r="G123" s="167">
        <f t="shared" si="19"/>
        <v>0</v>
      </c>
      <c r="H123" s="167">
        <f t="shared" si="19"/>
        <v>0</v>
      </c>
      <c r="I123" s="167">
        <f t="shared" si="19"/>
        <v>0</v>
      </c>
      <c r="J123" s="167">
        <f t="shared" si="19"/>
        <v>0</v>
      </c>
      <c r="K123" s="167">
        <f t="shared" si="19"/>
        <v>0</v>
      </c>
    </row>
    <row r="124" spans="1:11" x14ac:dyDescent="0.2">
      <c r="B124" s="168"/>
      <c r="C124" s="168"/>
      <c r="D124" s="168"/>
      <c r="E124" s="168"/>
      <c r="F124" s="168"/>
      <c r="G124" s="168"/>
      <c r="H124" s="168"/>
      <c r="I124" s="168"/>
      <c r="J124" s="168"/>
      <c r="K124" s="168"/>
    </row>
    <row r="125" spans="1:11" x14ac:dyDescent="0.2">
      <c r="A125" s="19" t="s">
        <v>66</v>
      </c>
      <c r="B125" s="167">
        <f t="shared" ref="B125:K125" si="20">B25-B123</f>
        <v>0</v>
      </c>
      <c r="C125" s="167">
        <f t="shared" si="20"/>
        <v>0</v>
      </c>
      <c r="D125" s="167">
        <f t="shared" si="20"/>
        <v>0</v>
      </c>
      <c r="E125" s="167">
        <f t="shared" si="20"/>
        <v>0</v>
      </c>
      <c r="F125" s="167">
        <f t="shared" si="20"/>
        <v>0</v>
      </c>
      <c r="G125" s="167">
        <f t="shared" si="20"/>
        <v>0</v>
      </c>
      <c r="H125" s="167">
        <f t="shared" si="20"/>
        <v>0</v>
      </c>
      <c r="I125" s="167">
        <f t="shared" si="20"/>
        <v>0</v>
      </c>
      <c r="J125" s="167">
        <f t="shared" si="20"/>
        <v>0</v>
      </c>
      <c r="K125" s="167">
        <f t="shared" si="20"/>
        <v>0</v>
      </c>
    </row>
    <row r="126" spans="1:11" x14ac:dyDescent="0.2">
      <c r="B126" s="168"/>
      <c r="C126" s="168"/>
      <c r="D126" s="168"/>
      <c r="E126" s="168"/>
      <c r="F126" s="168"/>
      <c r="G126" s="168"/>
      <c r="H126" s="168"/>
      <c r="I126" s="168"/>
      <c r="J126" s="168"/>
      <c r="K126" s="168"/>
    </row>
    <row r="127" spans="1:11" x14ac:dyDescent="0.2">
      <c r="A127" s="80" t="s">
        <v>188</v>
      </c>
      <c r="B127" s="170"/>
      <c r="C127" s="170"/>
      <c r="D127" s="170"/>
      <c r="E127" s="170"/>
      <c r="F127" s="170"/>
      <c r="G127" s="170"/>
      <c r="H127" s="170"/>
      <c r="I127" s="170"/>
      <c r="J127" s="170"/>
      <c r="K127" s="170"/>
    </row>
    <row r="128" spans="1:11" x14ac:dyDescent="0.2">
      <c r="B128" s="168"/>
      <c r="C128" s="168"/>
      <c r="D128" s="168"/>
      <c r="E128" s="168"/>
      <c r="F128" s="168"/>
      <c r="G128" s="168"/>
      <c r="H128" s="168"/>
      <c r="I128" s="168"/>
      <c r="J128" s="168"/>
      <c r="K128" s="168"/>
    </row>
    <row r="129" spans="1:11" x14ac:dyDescent="0.2">
      <c r="A129" s="19" t="s">
        <v>10</v>
      </c>
      <c r="B129" s="167">
        <f>B125-B127</f>
        <v>0</v>
      </c>
      <c r="C129" s="167">
        <f t="shared" ref="C129:K129" si="21">C125-C127</f>
        <v>0</v>
      </c>
      <c r="D129" s="167">
        <f t="shared" si="21"/>
        <v>0</v>
      </c>
      <c r="E129" s="167">
        <f t="shared" si="21"/>
        <v>0</v>
      </c>
      <c r="F129" s="167">
        <f t="shared" si="21"/>
        <v>0</v>
      </c>
      <c r="G129" s="167">
        <f t="shared" si="21"/>
        <v>0</v>
      </c>
      <c r="H129" s="167">
        <f t="shared" si="21"/>
        <v>0</v>
      </c>
      <c r="I129" s="167">
        <f t="shared" si="21"/>
        <v>0</v>
      </c>
      <c r="J129" s="167">
        <f t="shared" si="21"/>
        <v>0</v>
      </c>
      <c r="K129" s="167">
        <f t="shared" si="21"/>
        <v>0</v>
      </c>
    </row>
    <row r="130" spans="1:11" x14ac:dyDescent="0.2">
      <c r="B130" s="168"/>
      <c r="C130" s="168"/>
      <c r="D130" s="168"/>
      <c r="E130" s="168"/>
      <c r="F130" s="168"/>
      <c r="G130" s="168"/>
      <c r="H130" s="168"/>
      <c r="I130" s="168"/>
      <c r="J130" s="168"/>
      <c r="K130" s="168"/>
    </row>
    <row r="131" spans="1:11" x14ac:dyDescent="0.2">
      <c r="A131" s="112" t="s">
        <v>11</v>
      </c>
      <c r="B131" s="170"/>
      <c r="C131" s="170"/>
      <c r="D131" s="170"/>
      <c r="E131" s="170"/>
      <c r="F131" s="170"/>
      <c r="G131" s="170"/>
      <c r="H131" s="170"/>
      <c r="I131" s="170"/>
      <c r="J131" s="170"/>
      <c r="K131" s="170"/>
    </row>
    <row r="132" spans="1:11" x14ac:dyDescent="0.2">
      <c r="A132" s="112" t="s">
        <v>12</v>
      </c>
      <c r="B132" s="170"/>
      <c r="C132" s="170"/>
      <c r="D132" s="170"/>
      <c r="E132" s="170"/>
      <c r="F132" s="170"/>
      <c r="G132" s="170"/>
      <c r="H132" s="170"/>
      <c r="I132" s="170"/>
      <c r="J132" s="170"/>
      <c r="K132" s="170"/>
    </row>
    <row r="133" spans="1:11" x14ac:dyDescent="0.2">
      <c r="A133" s="112" t="s">
        <v>13</v>
      </c>
      <c r="B133" s="170"/>
      <c r="C133" s="170"/>
      <c r="D133" s="170"/>
      <c r="E133" s="170"/>
      <c r="F133" s="170"/>
      <c r="G133" s="170"/>
      <c r="H133" s="170"/>
      <c r="I133" s="170"/>
      <c r="J133" s="170"/>
      <c r="K133" s="170"/>
    </row>
    <row r="134" spans="1:11" x14ac:dyDescent="0.2">
      <c r="B134" s="168"/>
      <c r="C134" s="168"/>
      <c r="D134" s="168"/>
      <c r="E134" s="168"/>
      <c r="F134" s="168"/>
      <c r="G134" s="168"/>
      <c r="H134" s="168"/>
      <c r="I134" s="168"/>
      <c r="J134" s="168"/>
      <c r="K134" s="168"/>
    </row>
    <row r="135" spans="1:11" x14ac:dyDescent="0.2">
      <c r="A135" s="19" t="s">
        <v>14</v>
      </c>
      <c r="B135" s="167">
        <f>B129-SUM(B131:B133)</f>
        <v>0</v>
      </c>
      <c r="C135" s="167">
        <f t="shared" ref="C135:J135" si="22">C129-SUM(C131:C133)</f>
        <v>0</v>
      </c>
      <c r="D135" s="167">
        <f t="shared" si="22"/>
        <v>0</v>
      </c>
      <c r="E135" s="167">
        <f t="shared" si="22"/>
        <v>0</v>
      </c>
      <c r="F135" s="167">
        <f t="shared" si="22"/>
        <v>0</v>
      </c>
      <c r="G135" s="167">
        <f t="shared" si="22"/>
        <v>0</v>
      </c>
      <c r="H135" s="167">
        <f t="shared" si="22"/>
        <v>0</v>
      </c>
      <c r="I135" s="167">
        <f t="shared" si="22"/>
        <v>0</v>
      </c>
      <c r="J135" s="167">
        <f t="shared" si="22"/>
        <v>0</v>
      </c>
      <c r="K135" s="167">
        <f>K129-SUM(K131:K133)</f>
        <v>0</v>
      </c>
    </row>
    <row r="136" spans="1:11" x14ac:dyDescent="0.2">
      <c r="B136" s="168"/>
      <c r="C136" s="168"/>
      <c r="D136" s="168"/>
      <c r="E136" s="168"/>
      <c r="F136" s="168"/>
      <c r="G136" s="168"/>
      <c r="H136" s="168"/>
      <c r="I136" s="168"/>
      <c r="J136" s="168"/>
      <c r="K136" s="168"/>
    </row>
    <row r="137" spans="1:11" x14ac:dyDescent="0.2">
      <c r="A137" s="112" t="s">
        <v>15</v>
      </c>
      <c r="B137" s="172"/>
      <c r="C137" s="172"/>
      <c r="D137" s="172"/>
      <c r="E137" s="172"/>
      <c r="F137" s="172"/>
      <c r="G137" s="172"/>
      <c r="H137" s="172"/>
      <c r="I137" s="172"/>
      <c r="J137" s="172"/>
      <c r="K137" s="172"/>
    </row>
    <row r="138" spans="1:11" x14ac:dyDescent="0.2">
      <c r="B138" s="168"/>
      <c r="C138" s="168"/>
      <c r="D138" s="168"/>
      <c r="E138" s="168"/>
      <c r="F138" s="168"/>
      <c r="G138" s="168"/>
      <c r="H138" s="168"/>
      <c r="I138" s="168"/>
      <c r="J138" s="168"/>
      <c r="K138" s="168"/>
    </row>
    <row r="139" spans="1:11" x14ac:dyDescent="0.2">
      <c r="A139" s="19" t="s">
        <v>16</v>
      </c>
      <c r="B139" s="173">
        <f>B135-B137</f>
        <v>0</v>
      </c>
      <c r="C139" s="173">
        <f t="shared" ref="C139:K139" si="23">C135-C137</f>
        <v>0</v>
      </c>
      <c r="D139" s="173">
        <f t="shared" si="23"/>
        <v>0</v>
      </c>
      <c r="E139" s="173">
        <f t="shared" si="23"/>
        <v>0</v>
      </c>
      <c r="F139" s="173">
        <f t="shared" si="23"/>
        <v>0</v>
      </c>
      <c r="G139" s="173">
        <f t="shared" si="23"/>
        <v>0</v>
      </c>
      <c r="H139" s="173">
        <f t="shared" si="23"/>
        <v>0</v>
      </c>
      <c r="I139" s="173">
        <f t="shared" si="23"/>
        <v>0</v>
      </c>
      <c r="J139" s="173">
        <f t="shared" si="23"/>
        <v>0</v>
      </c>
      <c r="K139" s="173">
        <f t="shared" si="23"/>
        <v>0</v>
      </c>
    </row>
    <row r="140" spans="1:11" x14ac:dyDescent="0.2">
      <c r="A140" s="6"/>
      <c r="B140" s="6"/>
      <c r="C140" s="6"/>
      <c r="D140" s="6"/>
      <c r="E140" s="6"/>
      <c r="F140" s="6"/>
      <c r="G140" s="6"/>
      <c r="H140" s="6"/>
      <c r="I140" s="6"/>
      <c r="J140" s="6"/>
      <c r="K140" s="6"/>
    </row>
    <row r="141" spans="1:11" s="7" customFormat="1" x14ac:dyDescent="0.2">
      <c r="A141" s="20" t="s">
        <v>43</v>
      </c>
      <c r="B141" s="11"/>
      <c r="C141" s="12"/>
      <c r="D141" s="12"/>
      <c r="E141" s="12"/>
      <c r="F141" s="12"/>
      <c r="G141" s="12"/>
      <c r="H141" s="11"/>
      <c r="I141" s="11"/>
      <c r="J141" s="11"/>
      <c r="K141" s="11"/>
    </row>
    <row r="142" spans="1:11" s="7" customFormat="1" x14ac:dyDescent="0.2">
      <c r="A142" s="36" t="s">
        <v>155</v>
      </c>
      <c r="B142" s="35"/>
      <c r="C142" s="35"/>
      <c r="D142" s="35"/>
      <c r="E142" s="35"/>
      <c r="F142" s="35"/>
      <c r="G142" s="35"/>
      <c r="H142" s="35"/>
      <c r="I142" s="35"/>
      <c r="J142" s="35"/>
      <c r="K142" s="35"/>
    </row>
    <row r="143" spans="1:11" s="7" customFormat="1" x14ac:dyDescent="0.2">
      <c r="A143" s="13"/>
      <c r="B143" s="35"/>
      <c r="C143" s="35"/>
      <c r="D143" s="35"/>
      <c r="E143" s="35"/>
      <c r="F143" s="35"/>
      <c r="G143" s="35"/>
      <c r="H143" s="35"/>
      <c r="I143" s="35"/>
      <c r="J143" s="35"/>
      <c r="K143" s="35"/>
    </row>
    <row r="144" spans="1:11" x14ac:dyDescent="0.2">
      <c r="A144" s="36" t="s">
        <v>160</v>
      </c>
      <c r="B144" s="35"/>
      <c r="C144" s="35"/>
      <c r="D144" s="35"/>
      <c r="E144" s="35"/>
      <c r="F144" s="35"/>
      <c r="G144" s="35"/>
      <c r="H144" s="35"/>
      <c r="I144" s="35"/>
      <c r="J144" s="35"/>
      <c r="K144" s="35"/>
    </row>
    <row r="145" spans="1:11" x14ac:dyDescent="0.2">
      <c r="A145" s="36" t="s">
        <v>101</v>
      </c>
      <c r="B145" s="35"/>
      <c r="C145" s="35"/>
      <c r="D145" s="35"/>
      <c r="E145" s="35"/>
      <c r="F145" s="35"/>
      <c r="G145" s="35"/>
      <c r="H145" s="35"/>
      <c r="I145" s="35"/>
      <c r="J145" s="35"/>
      <c r="K145" s="35"/>
    </row>
    <row r="146" spans="1:11" x14ac:dyDescent="0.2">
      <c r="A146" s="13"/>
      <c r="B146" s="35"/>
      <c r="C146" s="35"/>
      <c r="D146" s="35"/>
      <c r="E146" s="35"/>
      <c r="F146" s="35"/>
      <c r="G146" s="35"/>
      <c r="H146" s="35"/>
      <c r="I146" s="35"/>
      <c r="J146" s="35"/>
      <c r="K146" s="35"/>
    </row>
    <row r="147" spans="1:11" x14ac:dyDescent="0.2">
      <c r="A147" s="36" t="s">
        <v>186</v>
      </c>
      <c r="B147" s="35"/>
      <c r="C147" s="35"/>
      <c r="D147" s="35"/>
      <c r="E147" s="35"/>
      <c r="F147" s="35"/>
      <c r="G147" s="35"/>
      <c r="H147" s="35"/>
      <c r="I147" s="35"/>
      <c r="J147" s="35"/>
      <c r="K147" s="35"/>
    </row>
    <row r="148" spans="1:11" x14ac:dyDescent="0.2">
      <c r="A148" s="13"/>
      <c r="B148" s="35"/>
      <c r="C148" s="35"/>
      <c r="D148" s="35"/>
      <c r="E148" s="35"/>
      <c r="F148" s="35"/>
      <c r="G148" s="35"/>
      <c r="H148" s="35"/>
      <c r="I148" s="35"/>
      <c r="J148" s="35"/>
      <c r="K148" s="35"/>
    </row>
    <row r="149" spans="1:11" x14ac:dyDescent="0.2">
      <c r="A149" s="13"/>
      <c r="B149" s="35"/>
      <c r="C149" s="35"/>
      <c r="D149" s="35"/>
      <c r="E149" s="35"/>
      <c r="F149" s="35"/>
      <c r="G149" s="35"/>
      <c r="H149" s="35"/>
      <c r="I149" s="35"/>
      <c r="J149" s="35"/>
      <c r="K149" s="35"/>
    </row>
    <row r="150" spans="1:11" x14ac:dyDescent="0.2">
      <c r="A150" s="39" t="s">
        <v>187</v>
      </c>
      <c r="B150" s="6"/>
      <c r="C150" s="6"/>
      <c r="D150" s="6"/>
      <c r="E150" s="6"/>
      <c r="F150" s="6"/>
      <c r="G150" s="6"/>
      <c r="H150" s="6"/>
      <c r="I150" s="6"/>
      <c r="J150" s="6"/>
      <c r="K150" s="6"/>
    </row>
    <row r="151" spans="1:11" x14ac:dyDescent="0.2">
      <c r="A151" s="13" t="s">
        <v>48</v>
      </c>
      <c r="B151" s="35"/>
      <c r="C151" s="35"/>
      <c r="D151" s="35"/>
      <c r="E151" s="35"/>
      <c r="F151" s="35"/>
      <c r="G151" s="35"/>
      <c r="H151" s="35"/>
      <c r="I151" s="35"/>
      <c r="J151" s="35"/>
      <c r="K151" s="35"/>
    </row>
    <row r="152" spans="1:11" x14ac:dyDescent="0.2">
      <c r="A152" s="13"/>
      <c r="B152" s="35"/>
      <c r="C152" s="35"/>
      <c r="D152" s="35"/>
      <c r="E152" s="35"/>
      <c r="F152" s="35"/>
      <c r="G152" s="35"/>
      <c r="H152" s="35"/>
      <c r="I152" s="35"/>
      <c r="J152" s="35"/>
      <c r="K152" s="35"/>
    </row>
    <row r="153" spans="1:11" x14ac:dyDescent="0.2">
      <c r="A153" s="39"/>
      <c r="B153" s="6"/>
      <c r="C153" s="6"/>
      <c r="D153" s="6"/>
      <c r="E153" s="6"/>
      <c r="F153" s="6"/>
      <c r="G153" s="6"/>
      <c r="H153" s="6"/>
      <c r="I153" s="6"/>
      <c r="J153" s="6"/>
      <c r="K153" s="6"/>
    </row>
  </sheetData>
  <phoneticPr fontId="0" type="noConversion"/>
  <pageMargins left="0.75" right="0.75" top="1" bottom="1" header="0.5" footer="0.5"/>
  <pageSetup scale="79" fitToHeight="0" orientation="landscape" r:id="rId1"/>
  <headerFooter alignWithMargins="0">
    <oddHeader xml:space="preserve">&amp;LNAT24001_WHITE CLAY VENUES
</oddHeader>
  </headerFooter>
  <rowBreaks count="1" manualBreakCount="1">
    <brk id="14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B7" sqref="B7"/>
    </sheetView>
  </sheetViews>
  <sheetFormatPr defaultColWidth="9.28515625" defaultRowHeight="12.75" x14ac:dyDescent="0.2"/>
  <cols>
    <col min="1" max="1" width="35.7109375" style="1" customWidth="1"/>
    <col min="2" max="2" width="164.28515625" style="1" customWidth="1"/>
    <col min="3" max="16384" width="9.28515625" style="1"/>
  </cols>
  <sheetData>
    <row r="1" spans="1:2" ht="15.75" x14ac:dyDescent="0.25">
      <c r="A1" s="21" t="s">
        <v>41</v>
      </c>
    </row>
    <row r="3" spans="1:2" x14ac:dyDescent="0.2">
      <c r="A3" s="113" t="str">
        <f>+'Proforma Income Statement'!A3</f>
        <v>Cells in Blue indicate an input is required</v>
      </c>
    </row>
    <row r="5" spans="1:2" s="106" customFormat="1" ht="15.75" x14ac:dyDescent="0.25">
      <c r="A5" s="114" t="s">
        <v>165</v>
      </c>
      <c r="B5" s="115"/>
    </row>
    <row r="6" spans="1:2" s="106" customFormat="1" ht="15" x14ac:dyDescent="0.2">
      <c r="A6" s="116"/>
      <c r="B6" s="102"/>
    </row>
    <row r="7" spans="1:2" s="106" customFormat="1" ht="15.75" x14ac:dyDescent="0.25">
      <c r="A7" s="114" t="str">
        <f>+'Proforma Income Statement'!A7</f>
        <v>Contract Number</v>
      </c>
      <c r="B7" s="154" t="s">
        <v>191</v>
      </c>
    </row>
    <row r="8" spans="1:2" x14ac:dyDescent="0.2">
      <c r="A8" s="2"/>
    </row>
    <row r="9" spans="1:2" x14ac:dyDescent="0.2">
      <c r="A9" s="48" t="s">
        <v>54</v>
      </c>
      <c r="B9" s="49"/>
    </row>
    <row r="10" spans="1:2" x14ac:dyDescent="0.2">
      <c r="A10" s="54" t="s">
        <v>138</v>
      </c>
      <c r="B10" s="56"/>
    </row>
    <row r="11" spans="1:2" x14ac:dyDescent="0.2">
      <c r="A11" s="44"/>
    </row>
    <row r="12" spans="1:2" x14ac:dyDescent="0.2">
      <c r="A12" s="15" t="s">
        <v>1</v>
      </c>
      <c r="B12" s="14"/>
    </row>
    <row r="13" spans="1:2" ht="18.399999999999999" customHeight="1" x14ac:dyDescent="0.2">
      <c r="A13" s="53"/>
      <c r="B13" s="121" t="s">
        <v>139</v>
      </c>
    </row>
    <row r="14" spans="1:2" x14ac:dyDescent="0.2">
      <c r="A14" s="118" t="str">
        <f>+'Proforma Income Statement'!A14</f>
        <v>Lodging</v>
      </c>
      <c r="B14" s="122" t="s">
        <v>140</v>
      </c>
    </row>
    <row r="15" spans="1:2" x14ac:dyDescent="0.2">
      <c r="A15" s="118" t="str">
        <f>+'Proforma Income Statement'!A15</f>
        <v>Food and Beverage</v>
      </c>
      <c r="B15" s="122" t="s">
        <v>140</v>
      </c>
    </row>
    <row r="16" spans="1:2" x14ac:dyDescent="0.2">
      <c r="A16" s="118" t="str">
        <f>+'Proforma Income Statement'!A16</f>
        <v xml:space="preserve">Retail </v>
      </c>
      <c r="B16" s="122" t="s">
        <v>140</v>
      </c>
    </row>
    <row r="17" spans="1:2" x14ac:dyDescent="0.2">
      <c r="A17" s="118" t="str">
        <f>+'Proforma Income Statement'!A17</f>
        <v>Guest Services</v>
      </c>
      <c r="B17" s="122" t="s">
        <v>140</v>
      </c>
    </row>
    <row r="18" spans="1:2" x14ac:dyDescent="0.2">
      <c r="A18" s="118" t="str">
        <f>+'Proforma Income Statement'!A18</f>
        <v>Campgrounds</v>
      </c>
      <c r="B18" s="122" t="s">
        <v>140</v>
      </c>
    </row>
    <row r="19" spans="1:2" x14ac:dyDescent="0.2">
      <c r="A19" s="118" t="str">
        <f>+'Proforma Income Statement'!A19</f>
        <v>Authorized Services (Specify)</v>
      </c>
      <c r="B19" s="122" t="s">
        <v>140</v>
      </c>
    </row>
    <row r="20" spans="1:2" x14ac:dyDescent="0.2">
      <c r="A20" s="118" t="str">
        <f>+'Proforma Income Statement'!A20</f>
        <v>Other (Specify)</v>
      </c>
      <c r="B20" s="122" t="s">
        <v>140</v>
      </c>
    </row>
    <row r="22" spans="1:2" x14ac:dyDescent="0.2">
      <c r="A22" s="15" t="s">
        <v>3</v>
      </c>
      <c r="B22" s="14"/>
    </row>
    <row r="23" spans="1:2" ht="90" customHeight="1" x14ac:dyDescent="0.2">
      <c r="A23" s="54" t="s">
        <v>85</v>
      </c>
      <c r="B23" s="120" t="s">
        <v>141</v>
      </c>
    </row>
    <row r="24" spans="1:2" ht="90" customHeight="1" x14ac:dyDescent="0.2">
      <c r="A24" s="55" t="s">
        <v>53</v>
      </c>
      <c r="B24" s="120" t="s">
        <v>142</v>
      </c>
    </row>
    <row r="26" spans="1:2" x14ac:dyDescent="0.2">
      <c r="A26" s="15" t="s">
        <v>5</v>
      </c>
      <c r="B26" s="14"/>
    </row>
    <row r="27" spans="1:2" ht="90" customHeight="1" x14ac:dyDescent="0.2">
      <c r="A27" s="55" t="str">
        <f>+'Proforma Income Statement'!A105</f>
        <v>A&amp;G Payroll</v>
      </c>
      <c r="B27" s="119" t="s">
        <v>27</v>
      </c>
    </row>
    <row r="28" spans="1:2" ht="90" customHeight="1" x14ac:dyDescent="0.2">
      <c r="A28" s="55" t="str">
        <f>+'Proforma Income Statement'!A106</f>
        <v>A&amp;G Other</v>
      </c>
      <c r="B28" s="119" t="s">
        <v>27</v>
      </c>
    </row>
    <row r="29" spans="1:2" ht="90" customHeight="1" x14ac:dyDescent="0.2">
      <c r="A29" s="55" t="str">
        <f>+'Proforma Income Statement'!A107</f>
        <v>Marketing</v>
      </c>
      <c r="B29" s="119" t="s">
        <v>27</v>
      </c>
    </row>
    <row r="30" spans="1:2" ht="90" customHeight="1" x14ac:dyDescent="0.2">
      <c r="A30" s="55" t="str">
        <f>+'Proforma Income Statement'!A108</f>
        <v>Management Fees</v>
      </c>
      <c r="B30" s="119" t="s">
        <v>27</v>
      </c>
    </row>
    <row r="31" spans="1:2" ht="90" customHeight="1" x14ac:dyDescent="0.2">
      <c r="A31" s="55" t="str">
        <f>+'Proforma Income Statement'!A109</f>
        <v>Repair &amp; Maintenance</v>
      </c>
      <c r="B31" s="119" t="s">
        <v>27</v>
      </c>
    </row>
    <row r="32" spans="1:2" ht="90" customHeight="1" x14ac:dyDescent="0.2">
      <c r="A32" s="55" t="str">
        <f>+'Proforma Income Statement'!A110</f>
        <v>Utilities</v>
      </c>
      <c r="B32" s="119" t="s">
        <v>27</v>
      </c>
    </row>
    <row r="33" spans="1:2" ht="90" customHeight="1" x14ac:dyDescent="0.2">
      <c r="A33" s="55" t="str">
        <f>+'Proforma Income Statement'!A111</f>
        <v>Other Undistributed</v>
      </c>
      <c r="B33" s="119" t="s">
        <v>27</v>
      </c>
    </row>
    <row r="34" spans="1:2" ht="90" customHeight="1" x14ac:dyDescent="0.2">
      <c r="A34" s="55" t="s">
        <v>8</v>
      </c>
      <c r="B34" s="119" t="s">
        <v>27</v>
      </c>
    </row>
    <row r="37" spans="1:2" x14ac:dyDescent="0.2">
      <c r="A37" s="15" t="s">
        <v>6</v>
      </c>
      <c r="B37" s="14"/>
    </row>
    <row r="38" spans="1:2" s="16" customFormat="1" ht="90" customHeight="1" x14ac:dyDescent="0.2">
      <c r="A38" s="17" t="str">
        <f>+'Proforma Income Statement'!A116</f>
        <v>Leases</v>
      </c>
      <c r="B38" s="120" t="s">
        <v>27</v>
      </c>
    </row>
    <row r="39" spans="1:2" s="16" customFormat="1" ht="90" customHeight="1" x14ac:dyDescent="0.2">
      <c r="A39" s="17" t="str">
        <f>+'Proforma Income Statement'!A117</f>
        <v>Property Taxes</v>
      </c>
      <c r="B39" s="120" t="str">
        <f>+B38</f>
        <v>Describe</v>
      </c>
    </row>
    <row r="40" spans="1:2" s="16" customFormat="1" ht="90" customHeight="1" x14ac:dyDescent="0.2">
      <c r="A40" s="17" t="str">
        <f>+'Proforma Income Statement'!A118</f>
        <v>Insurance</v>
      </c>
      <c r="B40" s="120" t="str">
        <f t="shared" ref="B40:B41" si="0">+B39</f>
        <v>Describe</v>
      </c>
    </row>
    <row r="41" spans="1:2" s="16" customFormat="1" ht="90" customHeight="1" x14ac:dyDescent="0.2">
      <c r="A41" s="17" t="str">
        <f>+'Proforma Income Statement'!A119</f>
        <v>Misc Licenses</v>
      </c>
      <c r="B41" s="120" t="str">
        <f t="shared" si="0"/>
        <v>Describe</v>
      </c>
    </row>
    <row r="43" spans="1:2" x14ac:dyDescent="0.2">
      <c r="A43" s="45" t="s">
        <v>43</v>
      </c>
      <c r="B43" s="10"/>
    </row>
    <row r="44" spans="1:2" x14ac:dyDescent="0.2">
      <c r="A44" s="36" t="s">
        <v>123</v>
      </c>
      <c r="B44" s="32"/>
    </row>
    <row r="45" spans="1:2" x14ac:dyDescent="0.2">
      <c r="A45" s="13"/>
      <c r="B45" s="32"/>
    </row>
    <row r="46" spans="1:2" x14ac:dyDescent="0.2">
      <c r="A46" s="50" t="s">
        <v>143</v>
      </c>
      <c r="B46" s="50"/>
    </row>
    <row r="47" spans="1:2" x14ac:dyDescent="0.2">
      <c r="A47" s="33" t="s">
        <v>102</v>
      </c>
      <c r="B47" s="22"/>
    </row>
    <row r="48" spans="1:2" x14ac:dyDescent="0.2">
      <c r="A48" s="33" t="s">
        <v>103</v>
      </c>
      <c r="B48" s="22"/>
    </row>
    <row r="49" spans="1:2" x14ac:dyDescent="0.2">
      <c r="A49" s="23" t="s">
        <v>104</v>
      </c>
      <c r="B49" s="22"/>
    </row>
    <row r="50" spans="1:2" x14ac:dyDescent="0.2">
      <c r="A50" s="23"/>
      <c r="B50" s="22"/>
    </row>
    <row r="51" spans="1:2" x14ac:dyDescent="0.2">
      <c r="A51" s="36" t="s">
        <v>186</v>
      </c>
      <c r="B51" s="22"/>
    </row>
    <row r="52" spans="1:2" x14ac:dyDescent="0.2">
      <c r="A52" s="36"/>
      <c r="B52" s="22"/>
    </row>
    <row r="53" spans="1:2" x14ac:dyDescent="0.2">
      <c r="A53" s="46" t="s">
        <v>47</v>
      </c>
      <c r="B53" s="10"/>
    </row>
    <row r="54" spans="1:2" x14ac:dyDescent="0.2">
      <c r="A54" s="47" t="s">
        <v>30</v>
      </c>
      <c r="B54" s="10"/>
    </row>
    <row r="55" spans="1:2" x14ac:dyDescent="0.2">
      <c r="A55" s="26"/>
      <c r="B55" s="135"/>
    </row>
    <row r="56" spans="1:2" x14ac:dyDescent="0.2">
      <c r="A56" s="136" t="s">
        <v>161</v>
      </c>
      <c r="B56" s="135"/>
    </row>
    <row r="57" spans="1:2" x14ac:dyDescent="0.2">
      <c r="A57" s="52"/>
      <c r="B57" s="10"/>
    </row>
    <row r="58" spans="1:2" x14ac:dyDescent="0.2">
      <c r="A58" s="57"/>
      <c r="B58" s="10"/>
    </row>
    <row r="59" spans="1:2" x14ac:dyDescent="0.2">
      <c r="A59" s="57"/>
      <c r="B59" s="10"/>
    </row>
    <row r="60" spans="1:2" x14ac:dyDescent="0.2">
      <c r="A60" s="57"/>
      <c r="B60" s="10"/>
    </row>
    <row r="61" spans="1:2" x14ac:dyDescent="0.2">
      <c r="A61" s="52"/>
      <c r="B61" s="52"/>
    </row>
  </sheetData>
  <phoneticPr fontId="0" type="noConversion"/>
  <pageMargins left="0.75" right="0.75" top="1" bottom="1" header="0.5" footer="0.5"/>
  <pageSetup scale="45" fitToHeight="0" orientation="portrait" r:id="rId1"/>
  <headerFooter alignWithMargins="0">
    <oddHeader xml:space="preserve">&amp;LNAT24001_WHITE CLAY VENUES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5"/>
  <sheetViews>
    <sheetView showGridLines="0" zoomScale="96" zoomScaleNormal="96" zoomScaleSheetLayoutView="100" zoomScalePageLayoutView="80" workbookViewId="0">
      <selection activeCell="B8" sqref="B8"/>
    </sheetView>
  </sheetViews>
  <sheetFormatPr defaultColWidth="9.28515625" defaultRowHeight="12.75" outlineLevelRow="1" x14ac:dyDescent="0.2"/>
  <cols>
    <col min="1" max="1" width="35.7109375" style="60" customWidth="1"/>
    <col min="2" max="11" width="10.42578125" style="60" customWidth="1"/>
    <col min="12" max="12" width="1.7109375" style="60" customWidth="1"/>
    <col min="13" max="13" width="38.7109375" style="60" customWidth="1"/>
    <col min="14" max="16384" width="9.28515625" style="60"/>
  </cols>
  <sheetData>
    <row r="1" spans="1:13" s="5" customFormat="1" ht="15.75" x14ac:dyDescent="0.25">
      <c r="A1" s="21" t="s">
        <v>62</v>
      </c>
      <c r="B1" s="21"/>
      <c r="C1" s="21"/>
      <c r="D1" s="21"/>
      <c r="E1" s="21"/>
      <c r="F1" s="21"/>
      <c r="G1" s="21"/>
      <c r="H1" s="21"/>
      <c r="I1" s="21"/>
      <c r="J1" s="21"/>
      <c r="K1" s="21"/>
    </row>
    <row r="2" spans="1:13" s="5" customFormat="1" ht="15.75" x14ac:dyDescent="0.25">
      <c r="A2" s="60" t="s">
        <v>145</v>
      </c>
      <c r="B2" s="21"/>
      <c r="C2" s="21"/>
      <c r="D2" s="21"/>
      <c r="E2" s="21"/>
      <c r="F2" s="21"/>
      <c r="G2" s="21"/>
      <c r="H2" s="21"/>
      <c r="I2" s="21"/>
      <c r="J2" s="21"/>
      <c r="K2" s="21"/>
    </row>
    <row r="3" spans="1:13" s="21" customFormat="1" ht="15.75" x14ac:dyDescent="0.25">
      <c r="A3" s="117" t="str">
        <f>+'Income Statement Assumptions'!A3</f>
        <v>Cells in Blue indicate an input is required</v>
      </c>
      <c r="B3" s="117"/>
      <c r="C3" s="137"/>
      <c r="D3" s="137"/>
      <c r="E3" s="137"/>
      <c r="F3" s="137"/>
      <c r="G3" s="137"/>
      <c r="H3" s="137"/>
      <c r="I3" s="137"/>
      <c r="J3" s="137"/>
    </row>
    <row r="4" spans="1:13" s="21" customFormat="1" ht="15.75" x14ac:dyDescent="0.25">
      <c r="A4" s="138" t="str">
        <f>+'Initial Investments &amp; Start Up'!A4</f>
        <v>Grey cells contain formulas</v>
      </c>
      <c r="B4" s="138"/>
    </row>
    <row r="5" spans="1:13" s="5" customFormat="1" x14ac:dyDescent="0.2"/>
    <row r="6" spans="1:13" s="106" customFormat="1" ht="15.75" x14ac:dyDescent="0.25">
      <c r="A6" s="114" t="s">
        <v>165</v>
      </c>
      <c r="B6" s="115"/>
      <c r="C6" s="115"/>
      <c r="D6" s="115"/>
      <c r="E6" s="102"/>
      <c r="F6" s="102"/>
      <c r="G6" s="102"/>
      <c r="H6" s="102"/>
      <c r="I6" s="102"/>
    </row>
    <row r="7" spans="1:13" s="106" customFormat="1" ht="15" x14ac:dyDescent="0.2">
      <c r="A7" s="116"/>
      <c r="B7" s="102"/>
      <c r="C7" s="102"/>
      <c r="D7" s="102"/>
      <c r="E7" s="102"/>
      <c r="F7" s="102"/>
      <c r="G7" s="102"/>
      <c r="H7" s="102"/>
      <c r="I7" s="102"/>
    </row>
    <row r="8" spans="1:13" s="106" customFormat="1" ht="15.75" x14ac:dyDescent="0.25">
      <c r="A8" s="114" t="str">
        <f>+'Income Statement Assumptions'!A7</f>
        <v>Contract Number</v>
      </c>
      <c r="B8" s="154" t="s">
        <v>191</v>
      </c>
      <c r="C8" s="115"/>
      <c r="D8" s="115"/>
      <c r="E8" s="115"/>
      <c r="F8" s="102"/>
      <c r="G8" s="102"/>
      <c r="H8" s="102"/>
      <c r="I8" s="102"/>
    </row>
    <row r="9" spans="1:13" s="5" customFormat="1" x14ac:dyDescent="0.2">
      <c r="A9" s="19"/>
    </row>
    <row r="10" spans="1:13" s="5" customFormat="1" x14ac:dyDescent="0.2">
      <c r="A10" s="41"/>
      <c r="B10" s="3">
        <v>2025</v>
      </c>
      <c r="C10" s="3">
        <f t="shared" ref="C10:K10" si="0">B10+1</f>
        <v>2026</v>
      </c>
      <c r="D10" s="3">
        <f t="shared" si="0"/>
        <v>2027</v>
      </c>
      <c r="E10" s="3">
        <f t="shared" si="0"/>
        <v>2028</v>
      </c>
      <c r="F10" s="3">
        <f t="shared" si="0"/>
        <v>2029</v>
      </c>
      <c r="G10" s="3">
        <f t="shared" si="0"/>
        <v>2030</v>
      </c>
      <c r="H10" s="3">
        <f t="shared" si="0"/>
        <v>2031</v>
      </c>
      <c r="I10" s="3">
        <f t="shared" si="0"/>
        <v>2032</v>
      </c>
      <c r="J10" s="3">
        <f t="shared" si="0"/>
        <v>2033</v>
      </c>
      <c r="K10" s="3">
        <f t="shared" si="0"/>
        <v>2034</v>
      </c>
      <c r="L10" s="3" t="e">
        <f>#REF!+1</f>
        <v>#REF!</v>
      </c>
      <c r="M10" s="93" t="s">
        <v>125</v>
      </c>
    </row>
    <row r="11" spans="1:13" x14ac:dyDescent="0.2">
      <c r="M11" s="58"/>
    </row>
    <row r="12" spans="1:13" ht="12.75" customHeight="1" x14ac:dyDescent="0.2">
      <c r="A12" s="60" t="s">
        <v>63</v>
      </c>
      <c r="B12" s="123"/>
      <c r="C12" s="123"/>
      <c r="D12" s="123"/>
      <c r="E12" s="123"/>
      <c r="F12" s="123"/>
      <c r="G12" s="123"/>
      <c r="H12" s="123"/>
      <c r="I12" s="123"/>
      <c r="J12" s="123"/>
      <c r="K12" s="123"/>
      <c r="M12" s="188"/>
    </row>
    <row r="13" spans="1:13" x14ac:dyDescent="0.2">
      <c r="A13" s="60" t="s">
        <v>64</v>
      </c>
      <c r="B13" s="123"/>
      <c r="C13" s="123"/>
      <c r="D13" s="123"/>
      <c r="E13" s="123"/>
      <c r="F13" s="123"/>
      <c r="G13" s="123"/>
      <c r="H13" s="123"/>
      <c r="I13" s="123"/>
      <c r="J13" s="123"/>
      <c r="K13" s="123"/>
      <c r="M13" s="188"/>
    </row>
    <row r="14" spans="1:13" x14ac:dyDescent="0.2">
      <c r="M14" s="58"/>
    </row>
    <row r="15" spans="1:13" x14ac:dyDescent="0.2">
      <c r="A15" s="19" t="s">
        <v>57</v>
      </c>
      <c r="M15" s="58"/>
    </row>
    <row r="16" spans="1:13" ht="12.4" customHeight="1" x14ac:dyDescent="0.2">
      <c r="A16" s="70" t="s">
        <v>67</v>
      </c>
      <c r="B16" s="124"/>
      <c r="C16" s="124"/>
      <c r="D16" s="124"/>
      <c r="E16" s="124"/>
      <c r="F16" s="124"/>
      <c r="G16" s="124"/>
      <c r="H16" s="124"/>
      <c r="I16" s="124"/>
      <c r="J16" s="124"/>
      <c r="K16" s="124"/>
      <c r="M16" s="187" t="s">
        <v>152</v>
      </c>
    </row>
    <row r="17" spans="1:13" x14ac:dyDescent="0.2">
      <c r="A17" s="70" t="s">
        <v>144</v>
      </c>
      <c r="B17" s="124"/>
      <c r="C17" s="124"/>
      <c r="D17" s="124"/>
      <c r="E17" s="124"/>
      <c r="F17" s="124"/>
      <c r="G17" s="124"/>
      <c r="H17" s="124"/>
      <c r="I17" s="124"/>
      <c r="J17" s="124"/>
      <c r="K17" s="124"/>
      <c r="M17" s="187"/>
    </row>
    <row r="18" spans="1:13" x14ac:dyDescent="0.2">
      <c r="A18" s="70" t="s">
        <v>68</v>
      </c>
      <c r="B18" s="92">
        <f>+B17*B16</f>
        <v>0</v>
      </c>
      <c r="C18" s="92">
        <f t="shared" ref="C18:K18" si="1">+C17*C16</f>
        <v>0</v>
      </c>
      <c r="D18" s="92">
        <f t="shared" si="1"/>
        <v>0</v>
      </c>
      <c r="E18" s="92">
        <f t="shared" si="1"/>
        <v>0</v>
      </c>
      <c r="F18" s="92">
        <f t="shared" si="1"/>
        <v>0</v>
      </c>
      <c r="G18" s="92">
        <f t="shared" si="1"/>
        <v>0</v>
      </c>
      <c r="H18" s="92">
        <f t="shared" si="1"/>
        <v>0</v>
      </c>
      <c r="I18" s="92">
        <f t="shared" si="1"/>
        <v>0</v>
      </c>
      <c r="J18" s="92">
        <f t="shared" si="1"/>
        <v>0</v>
      </c>
      <c r="K18" s="92">
        <f t="shared" si="1"/>
        <v>0</v>
      </c>
      <c r="M18" s="187"/>
    </row>
    <row r="19" spans="1:13" x14ac:dyDescent="0.2">
      <c r="A19" s="70" t="s">
        <v>65</v>
      </c>
      <c r="B19" s="127"/>
      <c r="C19" s="127"/>
      <c r="D19" s="127"/>
      <c r="E19" s="127"/>
      <c r="F19" s="127"/>
      <c r="G19" s="127"/>
      <c r="H19" s="127"/>
      <c r="I19" s="127"/>
      <c r="J19" s="127"/>
      <c r="K19" s="127"/>
      <c r="M19" s="187"/>
    </row>
    <row r="20" spans="1:13" x14ac:dyDescent="0.2">
      <c r="A20" s="70" t="s">
        <v>69</v>
      </c>
      <c r="B20" s="163"/>
      <c r="C20" s="163"/>
      <c r="D20" s="163"/>
      <c r="E20" s="163"/>
      <c r="F20" s="163"/>
      <c r="G20" s="163"/>
      <c r="H20" s="163"/>
      <c r="I20" s="163"/>
      <c r="J20" s="163"/>
      <c r="K20" s="163"/>
      <c r="M20" s="187"/>
    </row>
    <row r="21" spans="1:13" x14ac:dyDescent="0.2">
      <c r="A21" s="70" t="s">
        <v>70</v>
      </c>
      <c r="B21" s="164"/>
      <c r="C21" s="164"/>
      <c r="D21" s="164"/>
      <c r="E21" s="164"/>
      <c r="F21" s="164"/>
      <c r="G21" s="164"/>
      <c r="H21" s="164"/>
      <c r="I21" s="164"/>
      <c r="J21" s="164"/>
      <c r="K21" s="164"/>
      <c r="M21" s="187"/>
    </row>
    <row r="22" spans="1:13" x14ac:dyDescent="0.2">
      <c r="A22" s="19" t="s">
        <v>71</v>
      </c>
      <c r="B22" s="139">
        <f t="shared" ref="B22:K22" si="2">+(B21*B19)</f>
        <v>0</v>
      </c>
      <c r="C22" s="139">
        <f t="shared" si="2"/>
        <v>0</v>
      </c>
      <c r="D22" s="139">
        <f t="shared" si="2"/>
        <v>0</v>
      </c>
      <c r="E22" s="139">
        <f t="shared" si="2"/>
        <v>0</v>
      </c>
      <c r="F22" s="139">
        <f t="shared" si="2"/>
        <v>0</v>
      </c>
      <c r="G22" s="139">
        <f t="shared" si="2"/>
        <v>0</v>
      </c>
      <c r="H22" s="139">
        <f t="shared" si="2"/>
        <v>0</v>
      </c>
      <c r="I22" s="139">
        <f t="shared" si="2"/>
        <v>0</v>
      </c>
      <c r="J22" s="139">
        <f t="shared" si="2"/>
        <v>0</v>
      </c>
      <c r="K22" s="139">
        <f t="shared" si="2"/>
        <v>0</v>
      </c>
      <c r="M22" s="58"/>
    </row>
    <row r="23" spans="1:13" x14ac:dyDescent="0.2">
      <c r="A23" s="19"/>
      <c r="B23" s="89"/>
      <c r="C23" s="89"/>
      <c r="D23" s="89"/>
      <c r="E23" s="89"/>
      <c r="F23" s="89"/>
      <c r="G23" s="89"/>
      <c r="H23" s="89"/>
      <c r="I23" s="89"/>
      <c r="J23" s="89"/>
      <c r="K23" s="89"/>
      <c r="M23" s="58"/>
    </row>
    <row r="24" spans="1:13" x14ac:dyDescent="0.2">
      <c r="A24" s="19" t="s">
        <v>126</v>
      </c>
      <c r="B24" s="127"/>
      <c r="C24" s="127"/>
      <c r="D24" s="127"/>
      <c r="E24" s="127"/>
      <c r="F24" s="127"/>
      <c r="G24" s="127"/>
      <c r="H24" s="127"/>
      <c r="I24" s="127"/>
      <c r="J24" s="127"/>
      <c r="K24" s="127"/>
      <c r="M24" s="189" t="str">
        <f>+M16</f>
        <v>Explain any changes from year to year</v>
      </c>
    </row>
    <row r="25" spans="1:13" x14ac:dyDescent="0.2">
      <c r="A25" s="70" t="s">
        <v>93</v>
      </c>
      <c r="B25" s="124"/>
      <c r="C25" s="124"/>
      <c r="D25" s="124"/>
      <c r="E25" s="124"/>
      <c r="F25" s="124"/>
      <c r="G25" s="124"/>
      <c r="H25" s="124"/>
      <c r="I25" s="124"/>
      <c r="J25" s="124"/>
      <c r="K25" s="124"/>
      <c r="M25" s="189"/>
    </row>
    <row r="26" spans="1:13" x14ac:dyDescent="0.2">
      <c r="A26" s="70" t="s">
        <v>94</v>
      </c>
      <c r="B26" s="164"/>
      <c r="C26" s="164"/>
      <c r="D26" s="164"/>
      <c r="E26" s="164"/>
      <c r="F26" s="164"/>
      <c r="G26" s="164"/>
      <c r="H26" s="164"/>
      <c r="I26" s="164"/>
      <c r="J26" s="164"/>
      <c r="K26" s="164"/>
      <c r="M26" s="189"/>
    </row>
    <row r="27" spans="1:13" x14ac:dyDescent="0.2">
      <c r="A27" s="70"/>
      <c r="B27" s="126"/>
      <c r="C27" s="126"/>
      <c r="D27" s="126"/>
      <c r="E27" s="126"/>
      <c r="F27" s="126"/>
      <c r="G27" s="126"/>
      <c r="H27" s="126"/>
      <c r="I27" s="126"/>
      <c r="J27" s="126"/>
      <c r="K27" s="126"/>
      <c r="M27" s="189"/>
    </row>
    <row r="28" spans="1:13" x14ac:dyDescent="0.2">
      <c r="A28" s="70" t="s">
        <v>162</v>
      </c>
      <c r="B28" s="124"/>
      <c r="C28" s="124"/>
      <c r="D28" s="124"/>
      <c r="E28" s="124"/>
      <c r="F28" s="124"/>
      <c r="G28" s="124"/>
      <c r="H28" s="124"/>
      <c r="I28" s="124"/>
      <c r="J28" s="124"/>
      <c r="K28" s="124"/>
      <c r="M28" s="189"/>
    </row>
    <row r="29" spans="1:13" x14ac:dyDescent="0.2">
      <c r="A29" s="70" t="s">
        <v>163</v>
      </c>
      <c r="B29" s="124"/>
      <c r="C29" s="124"/>
      <c r="D29" s="124"/>
      <c r="E29" s="124"/>
      <c r="F29" s="124"/>
      <c r="G29" s="124"/>
      <c r="H29" s="124"/>
      <c r="I29" s="124"/>
      <c r="J29" s="124"/>
      <c r="K29" s="124"/>
      <c r="M29" s="189"/>
    </row>
    <row r="30" spans="1:13" x14ac:dyDescent="0.2">
      <c r="A30" s="70" t="s">
        <v>164</v>
      </c>
      <c r="B30" s="164"/>
      <c r="C30" s="164"/>
      <c r="D30" s="164"/>
      <c r="E30" s="164"/>
      <c r="F30" s="164"/>
      <c r="G30" s="164"/>
      <c r="H30" s="164"/>
      <c r="I30" s="164"/>
      <c r="J30" s="164"/>
      <c r="K30" s="164"/>
      <c r="M30" s="189"/>
    </row>
    <row r="31" spans="1:13" x14ac:dyDescent="0.2">
      <c r="A31" s="19" t="s">
        <v>71</v>
      </c>
      <c r="B31" s="139">
        <f>(B25*B26)+(B28*B29*B30)</f>
        <v>0</v>
      </c>
      <c r="C31" s="139">
        <f t="shared" ref="C31:K31" si="3">(C25*C26)+(C28*C29*C30)</f>
        <v>0</v>
      </c>
      <c r="D31" s="139">
        <f t="shared" si="3"/>
        <v>0</v>
      </c>
      <c r="E31" s="139">
        <f t="shared" si="3"/>
        <v>0</v>
      </c>
      <c r="F31" s="139">
        <f t="shared" si="3"/>
        <v>0</v>
      </c>
      <c r="G31" s="139">
        <f t="shared" si="3"/>
        <v>0</v>
      </c>
      <c r="H31" s="139">
        <f t="shared" si="3"/>
        <v>0</v>
      </c>
      <c r="I31" s="139">
        <f t="shared" si="3"/>
        <v>0</v>
      </c>
      <c r="J31" s="139">
        <f t="shared" si="3"/>
        <v>0</v>
      </c>
      <c r="K31" s="139">
        <f t="shared" si="3"/>
        <v>0</v>
      </c>
      <c r="M31" s="189"/>
    </row>
    <row r="32" spans="1:13" x14ac:dyDescent="0.2">
      <c r="A32"/>
      <c r="B32" s="67"/>
      <c r="C32" s="67"/>
      <c r="D32" s="67"/>
      <c r="E32" s="67"/>
      <c r="F32" s="67"/>
      <c r="G32" s="67"/>
      <c r="H32" s="67"/>
      <c r="I32" s="67"/>
      <c r="J32" s="67"/>
      <c r="K32" s="140"/>
      <c r="M32" s="129"/>
    </row>
    <row r="33" spans="1:13" ht="12.75" customHeight="1" x14ac:dyDescent="0.2">
      <c r="A33" s="19" t="s">
        <v>127</v>
      </c>
      <c r="B33" s="68"/>
      <c r="C33" s="68"/>
      <c r="D33" s="68"/>
      <c r="E33" s="68"/>
      <c r="F33" s="68"/>
      <c r="G33" s="68"/>
      <c r="H33" s="68"/>
      <c r="I33" s="68"/>
      <c r="J33" s="68"/>
      <c r="K33" s="141"/>
      <c r="M33" s="61"/>
    </row>
    <row r="34" spans="1:13" ht="12.75" customHeight="1" x14ac:dyDescent="0.2">
      <c r="A34" s="70" t="s">
        <v>95</v>
      </c>
      <c r="B34" s="124"/>
      <c r="C34" s="124"/>
      <c r="D34" s="124"/>
      <c r="E34" s="124"/>
      <c r="F34" s="124"/>
      <c r="G34" s="124"/>
      <c r="H34" s="124"/>
      <c r="I34" s="124"/>
      <c r="J34" s="124"/>
      <c r="K34" s="124"/>
      <c r="M34" s="187" t="s">
        <v>152</v>
      </c>
    </row>
    <row r="35" spans="1:13" x14ac:dyDescent="0.2">
      <c r="A35" s="70" t="s">
        <v>96</v>
      </c>
      <c r="B35" s="164"/>
      <c r="C35" s="164"/>
      <c r="D35" s="164"/>
      <c r="E35" s="164"/>
      <c r="F35" s="164"/>
      <c r="G35" s="164"/>
      <c r="H35" s="164"/>
      <c r="I35" s="164"/>
      <c r="J35" s="164"/>
      <c r="K35" s="164"/>
      <c r="M35" s="187"/>
    </row>
    <row r="36" spans="1:13" x14ac:dyDescent="0.2">
      <c r="A36" s="70"/>
      <c r="B36" s="125"/>
      <c r="C36" s="125"/>
      <c r="D36" s="125"/>
      <c r="E36" s="125"/>
      <c r="F36" s="125"/>
      <c r="G36" s="125"/>
      <c r="H36" s="125"/>
      <c r="I36" s="125"/>
      <c r="J36" s="125"/>
      <c r="K36" s="125"/>
      <c r="M36" s="128"/>
    </row>
    <row r="37" spans="1:13" x14ac:dyDescent="0.2">
      <c r="A37" s="70" t="s">
        <v>95</v>
      </c>
      <c r="B37" s="124"/>
      <c r="C37" s="124"/>
      <c r="D37" s="124"/>
      <c r="E37" s="124"/>
      <c r="F37" s="124"/>
      <c r="G37" s="124"/>
      <c r="H37" s="124"/>
      <c r="I37" s="124"/>
      <c r="J37" s="124"/>
      <c r="K37" s="124"/>
      <c r="M37" s="187"/>
    </row>
    <row r="38" spans="1:13" x14ac:dyDescent="0.2">
      <c r="A38" s="70" t="s">
        <v>96</v>
      </c>
      <c r="B38" s="164"/>
      <c r="C38" s="164"/>
      <c r="D38" s="164"/>
      <c r="E38" s="164"/>
      <c r="F38" s="164"/>
      <c r="G38" s="164"/>
      <c r="H38" s="164"/>
      <c r="I38" s="164"/>
      <c r="J38" s="164"/>
      <c r="K38" s="164"/>
      <c r="M38" s="187"/>
    </row>
    <row r="39" spans="1:13" x14ac:dyDescent="0.2">
      <c r="A39" s="70"/>
      <c r="B39" s="125"/>
      <c r="C39" s="125"/>
      <c r="D39" s="125"/>
      <c r="E39" s="125"/>
      <c r="F39" s="125"/>
      <c r="G39" s="125"/>
      <c r="H39" s="125"/>
      <c r="I39" s="125"/>
      <c r="J39" s="125"/>
      <c r="K39" s="125"/>
      <c r="M39" s="128"/>
    </row>
    <row r="40" spans="1:13" x14ac:dyDescent="0.2">
      <c r="A40" s="70" t="s">
        <v>95</v>
      </c>
      <c r="B40" s="124"/>
      <c r="C40" s="124"/>
      <c r="D40" s="124"/>
      <c r="E40" s="124"/>
      <c r="F40" s="124"/>
      <c r="G40" s="124"/>
      <c r="H40" s="124"/>
      <c r="I40" s="124"/>
      <c r="J40" s="124"/>
      <c r="K40" s="124"/>
      <c r="M40" s="187"/>
    </row>
    <row r="41" spans="1:13" x14ac:dyDescent="0.2">
      <c r="A41" s="70" t="s">
        <v>96</v>
      </c>
      <c r="B41" s="164"/>
      <c r="C41" s="164"/>
      <c r="D41" s="164"/>
      <c r="E41" s="164"/>
      <c r="F41" s="164"/>
      <c r="G41" s="164"/>
      <c r="H41" s="164"/>
      <c r="I41" s="164"/>
      <c r="J41" s="164"/>
      <c r="K41" s="164"/>
      <c r="M41" s="187"/>
    </row>
    <row r="42" spans="1:13" x14ac:dyDescent="0.2">
      <c r="A42" s="70"/>
      <c r="B42" s="125"/>
      <c r="C42" s="125"/>
      <c r="D42" s="125"/>
      <c r="E42" s="125"/>
      <c r="F42" s="125"/>
      <c r="G42" s="125"/>
      <c r="H42" s="125"/>
      <c r="I42" s="125"/>
      <c r="J42" s="125"/>
      <c r="K42" s="125"/>
      <c r="M42" s="128"/>
    </row>
    <row r="43" spans="1:13" x14ac:dyDescent="0.2">
      <c r="A43" s="70" t="s">
        <v>95</v>
      </c>
      <c r="B43" s="124"/>
      <c r="C43" s="124"/>
      <c r="D43" s="124"/>
      <c r="E43" s="124"/>
      <c r="F43" s="124"/>
      <c r="G43" s="124"/>
      <c r="H43" s="124"/>
      <c r="I43" s="124"/>
      <c r="J43" s="124"/>
      <c r="K43" s="124"/>
      <c r="M43" s="187"/>
    </row>
    <row r="44" spans="1:13" x14ac:dyDescent="0.2">
      <c r="A44" s="70" t="s">
        <v>96</v>
      </c>
      <c r="B44" s="164"/>
      <c r="C44" s="164"/>
      <c r="D44" s="164"/>
      <c r="E44" s="164"/>
      <c r="F44" s="164"/>
      <c r="G44" s="164"/>
      <c r="H44" s="164"/>
      <c r="I44" s="164"/>
      <c r="J44" s="164"/>
      <c r="K44" s="164"/>
      <c r="M44" s="187"/>
    </row>
    <row r="45" spans="1:13" x14ac:dyDescent="0.2">
      <c r="A45" s="70"/>
      <c r="B45" s="125"/>
      <c r="C45" s="125"/>
      <c r="D45" s="125"/>
      <c r="E45" s="125"/>
      <c r="F45" s="125"/>
      <c r="G45" s="125"/>
      <c r="H45" s="125"/>
      <c r="I45" s="125"/>
      <c r="J45" s="125"/>
      <c r="K45" s="125"/>
      <c r="M45" s="128"/>
    </row>
    <row r="46" spans="1:13" x14ac:dyDescent="0.2">
      <c r="A46" s="70" t="s">
        <v>95</v>
      </c>
      <c r="B46" s="124"/>
      <c r="C46" s="124"/>
      <c r="D46" s="124"/>
      <c r="E46" s="124"/>
      <c r="F46" s="124"/>
      <c r="G46" s="124"/>
      <c r="H46" s="124"/>
      <c r="I46" s="124"/>
      <c r="J46" s="124"/>
      <c r="K46" s="124"/>
      <c r="M46" s="187"/>
    </row>
    <row r="47" spans="1:13" x14ac:dyDescent="0.2">
      <c r="A47" s="70" t="s">
        <v>96</v>
      </c>
      <c r="B47" s="164"/>
      <c r="C47" s="164"/>
      <c r="D47" s="164"/>
      <c r="E47" s="164"/>
      <c r="F47" s="164"/>
      <c r="G47" s="164"/>
      <c r="H47" s="164"/>
      <c r="I47" s="164"/>
      <c r="J47" s="164"/>
      <c r="K47" s="164"/>
      <c r="M47" s="187"/>
    </row>
    <row r="48" spans="1:13" x14ac:dyDescent="0.2">
      <c r="A48" s="70"/>
      <c r="B48" s="125"/>
      <c r="C48" s="125"/>
      <c r="D48" s="125"/>
      <c r="E48" s="125"/>
      <c r="F48" s="125"/>
      <c r="G48" s="125"/>
      <c r="H48" s="125"/>
      <c r="I48" s="125"/>
      <c r="J48" s="125"/>
      <c r="K48" s="125"/>
      <c r="M48" s="128"/>
    </row>
    <row r="49" spans="1:13" x14ac:dyDescent="0.2">
      <c r="A49" s="70" t="s">
        <v>95</v>
      </c>
      <c r="B49" s="124"/>
      <c r="C49" s="124"/>
      <c r="D49" s="124"/>
      <c r="E49" s="124"/>
      <c r="F49" s="124"/>
      <c r="G49" s="124"/>
      <c r="H49" s="124"/>
      <c r="I49" s="124"/>
      <c r="J49" s="124"/>
      <c r="K49" s="124"/>
      <c r="M49" s="187"/>
    </row>
    <row r="50" spans="1:13" x14ac:dyDescent="0.2">
      <c r="A50" s="70" t="s">
        <v>96</v>
      </c>
      <c r="B50" s="164"/>
      <c r="C50" s="164"/>
      <c r="D50" s="164"/>
      <c r="E50" s="164"/>
      <c r="F50" s="164"/>
      <c r="G50" s="164"/>
      <c r="H50" s="164"/>
      <c r="I50" s="164"/>
      <c r="J50" s="164"/>
      <c r="K50" s="164"/>
      <c r="M50" s="187"/>
    </row>
    <row r="51" spans="1:13" x14ac:dyDescent="0.2">
      <c r="A51" s="19" t="s">
        <v>71</v>
      </c>
      <c r="B51" s="139">
        <f t="shared" ref="B51:K51" si="4">+(B34*B35)+(B37*B38)+(B40*B41)+(B43*B44)+(B46*B47)+(B49*B50)</f>
        <v>0</v>
      </c>
      <c r="C51" s="139">
        <f t="shared" si="4"/>
        <v>0</v>
      </c>
      <c r="D51" s="139">
        <f t="shared" si="4"/>
        <v>0</v>
      </c>
      <c r="E51" s="139">
        <f t="shared" si="4"/>
        <v>0</v>
      </c>
      <c r="F51" s="139">
        <f t="shared" si="4"/>
        <v>0</v>
      </c>
      <c r="G51" s="139">
        <f t="shared" si="4"/>
        <v>0</v>
      </c>
      <c r="H51" s="139">
        <f t="shared" si="4"/>
        <v>0</v>
      </c>
      <c r="I51" s="139">
        <f t="shared" si="4"/>
        <v>0</v>
      </c>
      <c r="J51" s="139">
        <f t="shared" si="4"/>
        <v>0</v>
      </c>
      <c r="K51" s="139">
        <f t="shared" si="4"/>
        <v>0</v>
      </c>
      <c r="M51" s="61"/>
    </row>
    <row r="52" spans="1:13" x14ac:dyDescent="0.2">
      <c r="A52" s="36"/>
      <c r="B52" s="69"/>
      <c r="C52" s="69"/>
      <c r="D52" s="69"/>
      <c r="E52" s="69"/>
      <c r="F52" s="69"/>
      <c r="G52" s="69"/>
      <c r="H52" s="69"/>
      <c r="I52" s="69"/>
      <c r="J52" s="69"/>
      <c r="K52" s="69"/>
      <c r="M52" s="61"/>
    </row>
    <row r="53" spans="1:13" x14ac:dyDescent="0.2">
      <c r="A53" s="19" t="s">
        <v>74</v>
      </c>
      <c r="B53" s="68"/>
      <c r="C53" s="68"/>
      <c r="D53" s="68"/>
      <c r="E53" s="68"/>
      <c r="F53" s="68"/>
      <c r="G53" s="68"/>
      <c r="H53" s="68"/>
      <c r="I53" s="68"/>
      <c r="J53" s="68"/>
      <c r="K53" s="68"/>
      <c r="M53" s="61"/>
    </row>
    <row r="54" spans="1:13" ht="12.75" customHeight="1" x14ac:dyDescent="0.2">
      <c r="A54" s="70" t="s">
        <v>75</v>
      </c>
      <c r="B54" s="124"/>
      <c r="C54" s="124"/>
      <c r="D54" s="124"/>
      <c r="E54" s="124"/>
      <c r="F54" s="124"/>
      <c r="G54" s="124"/>
      <c r="H54" s="124"/>
      <c r="I54" s="124"/>
      <c r="J54" s="124"/>
      <c r="K54" s="124"/>
      <c r="M54" s="189" t="s">
        <v>152</v>
      </c>
    </row>
    <row r="55" spans="1:13" x14ac:dyDescent="0.2">
      <c r="A55" s="70" t="s">
        <v>128</v>
      </c>
      <c r="B55" s="124"/>
      <c r="C55" s="124"/>
      <c r="D55" s="124"/>
      <c r="E55" s="124"/>
      <c r="F55" s="124"/>
      <c r="G55" s="124"/>
      <c r="H55" s="124"/>
      <c r="I55" s="124"/>
      <c r="J55" s="124"/>
      <c r="K55" s="124"/>
      <c r="M55" s="189"/>
    </row>
    <row r="56" spans="1:13" x14ac:dyDescent="0.2">
      <c r="A56" s="70" t="s">
        <v>97</v>
      </c>
      <c r="B56" s="92">
        <f>+B55*B54</f>
        <v>0</v>
      </c>
      <c r="C56" s="92">
        <f t="shared" ref="C56:K56" si="5">+C55*C54</f>
        <v>0</v>
      </c>
      <c r="D56" s="92">
        <f t="shared" si="5"/>
        <v>0</v>
      </c>
      <c r="E56" s="92">
        <f t="shared" si="5"/>
        <v>0</v>
      </c>
      <c r="F56" s="92">
        <f t="shared" si="5"/>
        <v>0</v>
      </c>
      <c r="G56" s="92">
        <f t="shared" si="5"/>
        <v>0</v>
      </c>
      <c r="H56" s="92">
        <f t="shared" si="5"/>
        <v>0</v>
      </c>
      <c r="I56" s="92">
        <f t="shared" si="5"/>
        <v>0</v>
      </c>
      <c r="J56" s="92">
        <f t="shared" si="5"/>
        <v>0</v>
      </c>
      <c r="K56" s="92">
        <f t="shared" si="5"/>
        <v>0</v>
      </c>
      <c r="M56" s="189"/>
    </row>
    <row r="57" spans="1:13" ht="12.75" customHeight="1" x14ac:dyDescent="0.2">
      <c r="A57" s="70" t="s">
        <v>76</v>
      </c>
      <c r="B57" s="124"/>
      <c r="C57" s="124"/>
      <c r="D57" s="124"/>
      <c r="E57" s="124"/>
      <c r="F57" s="124"/>
      <c r="G57" s="124"/>
      <c r="H57" s="124"/>
      <c r="I57" s="124"/>
      <c r="J57" s="124"/>
      <c r="K57" s="124"/>
      <c r="M57" s="189"/>
    </row>
    <row r="58" spans="1:13" x14ac:dyDescent="0.2">
      <c r="A58" s="70" t="s">
        <v>69</v>
      </c>
      <c r="B58" s="163"/>
      <c r="C58" s="163"/>
      <c r="D58" s="163"/>
      <c r="E58" s="163"/>
      <c r="F58" s="163"/>
      <c r="G58" s="163"/>
      <c r="H58" s="163"/>
      <c r="I58" s="163"/>
      <c r="J58" s="163"/>
      <c r="K58" s="163"/>
      <c r="M58" s="189"/>
    </row>
    <row r="59" spans="1:13" x14ac:dyDescent="0.2">
      <c r="A59" s="70" t="s">
        <v>70</v>
      </c>
      <c r="B59" s="164"/>
      <c r="C59" s="164"/>
      <c r="D59" s="164"/>
      <c r="E59" s="164"/>
      <c r="F59" s="164"/>
      <c r="G59" s="164"/>
      <c r="H59" s="164"/>
      <c r="I59" s="164"/>
      <c r="J59" s="164"/>
      <c r="K59" s="164"/>
      <c r="M59" s="189"/>
    </row>
    <row r="60" spans="1:13" x14ac:dyDescent="0.2">
      <c r="A60" s="19" t="s">
        <v>71</v>
      </c>
      <c r="B60" s="139">
        <f>+B57*B59</f>
        <v>0</v>
      </c>
      <c r="C60" s="139">
        <f t="shared" ref="C60:K60" si="6">+C57*C59</f>
        <v>0</v>
      </c>
      <c r="D60" s="139">
        <f t="shared" si="6"/>
        <v>0</v>
      </c>
      <c r="E60" s="139">
        <f t="shared" si="6"/>
        <v>0</v>
      </c>
      <c r="F60" s="139">
        <f t="shared" si="6"/>
        <v>0</v>
      </c>
      <c r="G60" s="139">
        <f t="shared" si="6"/>
        <v>0</v>
      </c>
      <c r="H60" s="139">
        <f t="shared" si="6"/>
        <v>0</v>
      </c>
      <c r="I60" s="139">
        <f t="shared" si="6"/>
        <v>0</v>
      </c>
      <c r="J60" s="139">
        <f t="shared" si="6"/>
        <v>0</v>
      </c>
      <c r="K60" s="139">
        <f t="shared" si="6"/>
        <v>0</v>
      </c>
      <c r="M60" s="58"/>
    </row>
    <row r="61" spans="1:13" x14ac:dyDescent="0.2">
      <c r="A61"/>
      <c r="B61" s="67"/>
      <c r="C61" s="67"/>
      <c r="D61" s="67"/>
      <c r="E61" s="67"/>
      <c r="F61" s="67"/>
      <c r="G61" s="67"/>
      <c r="H61" s="67"/>
      <c r="I61" s="67"/>
      <c r="J61" s="67"/>
      <c r="K61" s="67"/>
      <c r="M61" s="58"/>
    </row>
    <row r="62" spans="1:13" outlineLevel="1" x14ac:dyDescent="0.2">
      <c r="A62" s="19" t="s">
        <v>77</v>
      </c>
      <c r="B62" s="68"/>
      <c r="C62" s="68"/>
      <c r="D62" s="68"/>
      <c r="E62" s="68"/>
      <c r="F62" s="68"/>
      <c r="G62" s="68"/>
      <c r="H62" s="68"/>
      <c r="I62" s="68"/>
      <c r="J62" s="68"/>
      <c r="K62" s="68"/>
      <c r="M62" s="58"/>
    </row>
    <row r="63" spans="1:13" ht="12.75" customHeight="1" outlineLevel="1" x14ac:dyDescent="0.2">
      <c r="A63" s="70" t="s">
        <v>72</v>
      </c>
      <c r="B63" s="124"/>
      <c r="C63" s="124"/>
      <c r="D63" s="124"/>
      <c r="E63" s="124"/>
      <c r="F63" s="124"/>
      <c r="G63" s="124"/>
      <c r="H63" s="124"/>
      <c r="I63" s="124"/>
      <c r="J63" s="124"/>
      <c r="K63" s="124"/>
      <c r="M63" s="187" t="s">
        <v>152</v>
      </c>
    </row>
    <row r="64" spans="1:13" outlineLevel="1" x14ac:dyDescent="0.2">
      <c r="A64" s="70" t="s">
        <v>73</v>
      </c>
      <c r="B64" s="164"/>
      <c r="C64" s="164"/>
      <c r="D64" s="164"/>
      <c r="E64" s="164"/>
      <c r="F64" s="164"/>
      <c r="G64" s="164"/>
      <c r="H64" s="164"/>
      <c r="I64" s="164"/>
      <c r="J64" s="164"/>
      <c r="K64" s="164"/>
      <c r="M64" s="187"/>
    </row>
    <row r="65" spans="1:13" outlineLevel="1" x14ac:dyDescent="0.2">
      <c r="A65" s="19" t="s">
        <v>71</v>
      </c>
      <c r="B65" s="139">
        <f t="shared" ref="B65:K65" si="7">B63*B64</f>
        <v>0</v>
      </c>
      <c r="C65" s="139">
        <f t="shared" si="7"/>
        <v>0</v>
      </c>
      <c r="D65" s="139">
        <f t="shared" si="7"/>
        <v>0</v>
      </c>
      <c r="E65" s="139">
        <f t="shared" si="7"/>
        <v>0</v>
      </c>
      <c r="F65" s="139">
        <f t="shared" si="7"/>
        <v>0</v>
      </c>
      <c r="G65" s="139">
        <f t="shared" si="7"/>
        <v>0</v>
      </c>
      <c r="H65" s="139">
        <f t="shared" si="7"/>
        <v>0</v>
      </c>
      <c r="I65" s="139">
        <f t="shared" si="7"/>
        <v>0</v>
      </c>
      <c r="J65" s="139">
        <f t="shared" si="7"/>
        <v>0</v>
      </c>
      <c r="K65" s="139">
        <f t="shared" si="7"/>
        <v>0</v>
      </c>
      <c r="M65" s="58"/>
    </row>
    <row r="66" spans="1:13" outlineLevel="1" x14ac:dyDescent="0.2">
      <c r="A66"/>
      <c r="B66" s="67"/>
      <c r="C66" s="67"/>
      <c r="D66" s="67"/>
      <c r="E66" s="67"/>
      <c r="F66" s="67"/>
      <c r="G66" s="67"/>
      <c r="H66" s="67"/>
      <c r="I66" s="67"/>
      <c r="J66" s="67"/>
      <c r="K66" s="67"/>
      <c r="M66" s="58"/>
    </row>
    <row r="67" spans="1:13" x14ac:dyDescent="0.2">
      <c r="A67"/>
      <c r="B67" s="67"/>
      <c r="C67" s="67"/>
      <c r="D67" s="67"/>
      <c r="E67" s="67"/>
      <c r="F67" s="67"/>
      <c r="G67" s="67"/>
      <c r="H67" s="67"/>
      <c r="I67" s="67"/>
      <c r="J67" s="67"/>
      <c r="K67" s="67"/>
      <c r="M67" s="61"/>
    </row>
    <row r="68" spans="1:13" x14ac:dyDescent="0.2">
      <c r="A68" s="19" t="s">
        <v>78</v>
      </c>
      <c r="B68" s="68"/>
      <c r="C68" s="68"/>
      <c r="D68" s="68"/>
      <c r="E68" s="68"/>
      <c r="F68" s="68"/>
      <c r="G68" s="68"/>
      <c r="H68" s="68"/>
      <c r="I68" s="68"/>
      <c r="J68" s="68"/>
      <c r="K68" s="68"/>
      <c r="M68" s="61"/>
    </row>
    <row r="69" spans="1:13" ht="12.75" customHeight="1" x14ac:dyDescent="0.2">
      <c r="A69" s="70" t="s">
        <v>72</v>
      </c>
      <c r="B69" s="124"/>
      <c r="C69" s="124"/>
      <c r="D69" s="124"/>
      <c r="E69" s="124"/>
      <c r="F69" s="124"/>
      <c r="G69" s="124"/>
      <c r="H69" s="124"/>
      <c r="I69" s="124"/>
      <c r="J69" s="124"/>
      <c r="K69" s="124"/>
      <c r="M69" s="187" t="str">
        <f>+M63</f>
        <v>Explain any changes from year to year</v>
      </c>
    </row>
    <row r="70" spans="1:13" x14ac:dyDescent="0.2">
      <c r="A70" s="70" t="s">
        <v>73</v>
      </c>
      <c r="B70" s="164"/>
      <c r="C70" s="164"/>
      <c r="D70" s="164"/>
      <c r="E70" s="164"/>
      <c r="F70" s="164"/>
      <c r="G70" s="164"/>
      <c r="H70" s="164"/>
      <c r="I70" s="164"/>
      <c r="J70" s="164"/>
      <c r="K70" s="164"/>
      <c r="M70" s="187"/>
    </row>
    <row r="71" spans="1:13" x14ac:dyDescent="0.2">
      <c r="A71" s="19" t="s">
        <v>71</v>
      </c>
      <c r="B71" s="139">
        <f t="shared" ref="B71:K71" si="8">B69*B70</f>
        <v>0</v>
      </c>
      <c r="C71" s="139">
        <f t="shared" si="8"/>
        <v>0</v>
      </c>
      <c r="D71" s="139">
        <f t="shared" si="8"/>
        <v>0</v>
      </c>
      <c r="E71" s="139">
        <f t="shared" si="8"/>
        <v>0</v>
      </c>
      <c r="F71" s="139">
        <f t="shared" si="8"/>
        <v>0</v>
      </c>
      <c r="G71" s="139">
        <f t="shared" si="8"/>
        <v>0</v>
      </c>
      <c r="H71" s="139">
        <f t="shared" si="8"/>
        <v>0</v>
      </c>
      <c r="I71" s="139">
        <f t="shared" si="8"/>
        <v>0</v>
      </c>
      <c r="J71" s="139">
        <f t="shared" si="8"/>
        <v>0</v>
      </c>
      <c r="K71" s="139">
        <f t="shared" si="8"/>
        <v>0</v>
      </c>
      <c r="M71" s="58"/>
    </row>
    <row r="72" spans="1:13" x14ac:dyDescent="0.2">
      <c r="A72"/>
      <c r="B72" s="67"/>
      <c r="C72" s="67"/>
      <c r="D72" s="67"/>
      <c r="E72" s="67"/>
      <c r="F72" s="67"/>
      <c r="G72" s="67"/>
      <c r="H72" s="67"/>
      <c r="I72" s="67"/>
      <c r="J72" s="67"/>
      <c r="K72" s="67"/>
      <c r="M72" s="58"/>
    </row>
    <row r="73" spans="1:13" x14ac:dyDescent="0.2">
      <c r="A73" s="19" t="s">
        <v>21</v>
      </c>
      <c r="B73" s="68"/>
      <c r="C73" s="68"/>
      <c r="D73" s="68"/>
      <c r="E73" s="68"/>
      <c r="F73" s="68"/>
      <c r="G73" s="68"/>
      <c r="H73" s="68"/>
      <c r="I73" s="68"/>
      <c r="J73" s="68"/>
      <c r="K73" s="68"/>
      <c r="M73" s="61"/>
    </row>
    <row r="74" spans="1:13" ht="12.75" customHeight="1" x14ac:dyDescent="0.2">
      <c r="A74" s="70" t="s">
        <v>72</v>
      </c>
      <c r="B74" s="124"/>
      <c r="C74" s="124"/>
      <c r="D74" s="124"/>
      <c r="E74" s="124"/>
      <c r="F74" s="124"/>
      <c r="G74" s="124"/>
      <c r="H74" s="124"/>
      <c r="I74" s="124"/>
      <c r="J74" s="124"/>
      <c r="K74" s="124"/>
      <c r="M74" s="187" t="str">
        <f>+M69</f>
        <v>Explain any changes from year to year</v>
      </c>
    </row>
    <row r="75" spans="1:13" x14ac:dyDescent="0.2">
      <c r="A75" s="70" t="s">
        <v>73</v>
      </c>
      <c r="B75" s="164"/>
      <c r="C75" s="164"/>
      <c r="D75" s="164"/>
      <c r="E75" s="164"/>
      <c r="F75" s="164"/>
      <c r="G75" s="164"/>
      <c r="H75" s="164"/>
      <c r="I75" s="164"/>
      <c r="J75" s="164"/>
      <c r="K75" s="164"/>
      <c r="M75" s="187"/>
    </row>
    <row r="76" spans="1:13" x14ac:dyDescent="0.2">
      <c r="A76" s="19" t="s">
        <v>71</v>
      </c>
      <c r="B76" s="139">
        <f>SUM(B22,B31,B51,B60,B65,B71)</f>
        <v>0</v>
      </c>
      <c r="C76" s="139">
        <f t="shared" ref="C76:K76" si="9">SUM(C22,C31,C51,C60,C65,C71)</f>
        <v>0</v>
      </c>
      <c r="D76" s="139">
        <f t="shared" si="9"/>
        <v>0</v>
      </c>
      <c r="E76" s="139">
        <f t="shared" si="9"/>
        <v>0</v>
      </c>
      <c r="F76" s="139">
        <f t="shared" si="9"/>
        <v>0</v>
      </c>
      <c r="G76" s="139">
        <f t="shared" si="9"/>
        <v>0</v>
      </c>
      <c r="H76" s="139">
        <f t="shared" si="9"/>
        <v>0</v>
      </c>
      <c r="I76" s="139">
        <f t="shared" si="9"/>
        <v>0</v>
      </c>
      <c r="J76" s="139">
        <f t="shared" si="9"/>
        <v>0</v>
      </c>
      <c r="K76" s="139">
        <f t="shared" si="9"/>
        <v>0</v>
      </c>
      <c r="M76" s="58"/>
    </row>
    <row r="77" spans="1:13" ht="12.75" customHeight="1" x14ac:dyDescent="0.2">
      <c r="M77" s="61"/>
    </row>
    <row r="78" spans="1:13" x14ac:dyDescent="0.2">
      <c r="M78" s="61"/>
    </row>
    <row r="79" spans="1:13" x14ac:dyDescent="0.2">
      <c r="A79" s="65" t="s">
        <v>43</v>
      </c>
      <c r="M79" s="61"/>
    </row>
    <row r="80" spans="1:13" x14ac:dyDescent="0.2">
      <c r="A80" s="50" t="s">
        <v>166</v>
      </c>
      <c r="B80" s="50"/>
      <c r="C80" s="50"/>
      <c r="D80" s="50"/>
      <c r="E80" s="50"/>
      <c r="F80" s="50"/>
      <c r="G80" s="50"/>
      <c r="H80" s="50"/>
      <c r="I80" s="50"/>
      <c r="J80" s="50"/>
      <c r="K80" s="50"/>
      <c r="M80" s="61"/>
    </row>
    <row r="81" spans="1:13" x14ac:dyDescent="0.2">
      <c r="A81" s="59"/>
      <c r="B81" s="59"/>
      <c r="C81" s="59"/>
      <c r="D81" s="59"/>
      <c r="E81" s="59"/>
      <c r="F81" s="59"/>
      <c r="G81" s="59"/>
      <c r="H81" s="59"/>
      <c r="I81" s="59"/>
      <c r="J81" s="59"/>
      <c r="K81" s="59"/>
      <c r="M81" s="61"/>
    </row>
    <row r="82" spans="1:13" x14ac:dyDescent="0.2">
      <c r="A82" s="50" t="s">
        <v>105</v>
      </c>
      <c r="B82" s="31"/>
      <c r="C82" s="31"/>
      <c r="D82" s="31"/>
      <c r="E82" s="31"/>
      <c r="F82" s="31"/>
      <c r="G82" s="31"/>
      <c r="H82" s="31"/>
      <c r="I82" s="31"/>
      <c r="J82" s="31"/>
      <c r="K82" s="31"/>
      <c r="M82" s="61"/>
    </row>
    <row r="83" spans="1:13" x14ac:dyDescent="0.2">
      <c r="A83" s="50" t="s">
        <v>146</v>
      </c>
      <c r="B83" s="31"/>
      <c r="C83" s="31"/>
      <c r="D83" s="31"/>
      <c r="E83" s="31"/>
      <c r="F83" s="31"/>
      <c r="G83" s="31"/>
      <c r="H83" s="31"/>
      <c r="I83" s="31"/>
      <c r="J83" s="31"/>
      <c r="K83" s="31"/>
      <c r="M83" s="61"/>
    </row>
    <row r="84" spans="1:13" x14ac:dyDescent="0.2">
      <c r="A84" s="50"/>
      <c r="B84" s="31"/>
      <c r="C84" s="31"/>
      <c r="D84" s="31"/>
      <c r="E84" s="31"/>
      <c r="F84" s="31"/>
      <c r="G84" s="31"/>
      <c r="H84" s="31"/>
      <c r="I84" s="31"/>
      <c r="J84" s="31"/>
      <c r="K84" s="31"/>
      <c r="M84" s="61"/>
    </row>
    <row r="85" spans="1:13" x14ac:dyDescent="0.2">
      <c r="A85" s="50" t="s">
        <v>106</v>
      </c>
      <c r="B85" s="50"/>
      <c r="C85" s="50"/>
      <c r="D85" s="50"/>
      <c r="E85" s="50"/>
      <c r="F85" s="50"/>
      <c r="G85" s="50"/>
      <c r="H85" s="50"/>
      <c r="I85" s="50"/>
      <c r="J85" s="50"/>
      <c r="K85" s="31"/>
      <c r="M85" s="58"/>
    </row>
    <row r="86" spans="1:13" x14ac:dyDescent="0.2">
      <c r="A86" s="51"/>
      <c r="B86" s="62"/>
      <c r="C86" s="62"/>
      <c r="D86" s="62"/>
      <c r="E86" s="62"/>
      <c r="F86" s="62"/>
      <c r="G86" s="62"/>
      <c r="H86" s="62"/>
      <c r="I86" s="62"/>
      <c r="J86" s="62"/>
      <c r="K86" s="62"/>
      <c r="M86" s="58"/>
    </row>
    <row r="87" spans="1:13" x14ac:dyDescent="0.2">
      <c r="A87" s="66" t="s">
        <v>46</v>
      </c>
      <c r="B87" s="18"/>
      <c r="C87" s="18"/>
      <c r="D87" s="18"/>
      <c r="E87" s="18"/>
      <c r="F87" s="18"/>
      <c r="G87" s="18"/>
      <c r="H87" s="63"/>
      <c r="I87" s="63"/>
      <c r="J87" s="63"/>
      <c r="K87" s="63"/>
      <c r="M87" s="61"/>
    </row>
    <row r="88" spans="1:13" x14ac:dyDescent="0.2">
      <c r="A88" s="64" t="s">
        <v>30</v>
      </c>
      <c r="B88" s="64"/>
      <c r="C88" s="64"/>
      <c r="D88" s="64"/>
      <c r="E88" s="64"/>
      <c r="F88" s="64"/>
      <c r="G88" s="64"/>
      <c r="H88" s="64"/>
      <c r="I88" s="64"/>
      <c r="J88" s="64"/>
      <c r="K88" s="64"/>
      <c r="M88" s="58"/>
    </row>
    <row r="89" spans="1:13" x14ac:dyDescent="0.2">
      <c r="A89" s="64"/>
      <c r="B89" s="64"/>
      <c r="C89" s="64"/>
      <c r="D89" s="64"/>
      <c r="E89" s="64"/>
      <c r="F89" s="64"/>
      <c r="G89" s="64"/>
      <c r="H89" s="64"/>
      <c r="I89" s="64"/>
      <c r="J89" s="64"/>
      <c r="K89" s="64"/>
      <c r="M89" s="58"/>
    </row>
    <row r="90" spans="1:13" x14ac:dyDescent="0.2">
      <c r="A90" s="64" t="s">
        <v>118</v>
      </c>
      <c r="B90" s="64"/>
      <c r="C90" s="64"/>
      <c r="D90" s="64"/>
      <c r="E90" s="64"/>
      <c r="F90" s="64"/>
      <c r="G90" s="64"/>
      <c r="H90" s="64"/>
      <c r="I90" s="64"/>
      <c r="J90" s="64"/>
      <c r="K90" s="64"/>
      <c r="M90" s="58"/>
    </row>
    <row r="91" spans="1:13" x14ac:dyDescent="0.2">
      <c r="A91" s="64" t="s">
        <v>119</v>
      </c>
      <c r="B91" s="64"/>
      <c r="C91" s="64"/>
      <c r="D91" s="64"/>
      <c r="E91" s="64"/>
      <c r="F91" s="64"/>
      <c r="G91" s="64"/>
      <c r="H91" s="64"/>
      <c r="I91" s="64"/>
      <c r="J91" s="64"/>
      <c r="K91" s="64"/>
      <c r="M91" s="58"/>
    </row>
    <row r="92" spans="1:13" x14ac:dyDescent="0.2">
      <c r="M92" s="58"/>
    </row>
    <row r="93" spans="1:13" ht="12.75" customHeight="1" x14ac:dyDescent="0.2">
      <c r="M93" s="61"/>
    </row>
    <row r="94" spans="1:13" x14ac:dyDescent="0.2">
      <c r="M94" s="61"/>
    </row>
    <row r="95" spans="1:13" x14ac:dyDescent="0.2">
      <c r="M95" s="58"/>
    </row>
    <row r="96" spans="1:13" x14ac:dyDescent="0.2">
      <c r="M96" s="58"/>
    </row>
    <row r="97" spans="13:13" x14ac:dyDescent="0.2">
      <c r="M97" s="58"/>
    </row>
    <row r="98" spans="13:13" ht="12.75" customHeight="1" x14ac:dyDescent="0.2">
      <c r="M98" s="61"/>
    </row>
    <row r="99" spans="13:13" x14ac:dyDescent="0.2">
      <c r="M99" s="61"/>
    </row>
    <row r="100" spans="13:13" x14ac:dyDescent="0.2">
      <c r="M100" s="58"/>
    </row>
    <row r="101" spans="13:13" x14ac:dyDescent="0.2">
      <c r="M101" s="58"/>
    </row>
    <row r="102" spans="13:13" x14ac:dyDescent="0.2">
      <c r="M102" s="58"/>
    </row>
    <row r="103" spans="13:13" ht="12.75" customHeight="1" x14ac:dyDescent="0.2">
      <c r="M103" s="61"/>
    </row>
    <row r="104" spans="13:13" x14ac:dyDescent="0.2">
      <c r="M104" s="61"/>
    </row>
    <row r="105" spans="13:13" x14ac:dyDescent="0.2">
      <c r="M105" s="58"/>
    </row>
    <row r="106" spans="13:13" x14ac:dyDescent="0.2">
      <c r="M106" s="58"/>
    </row>
    <row r="107" spans="13:13" x14ac:dyDescent="0.2">
      <c r="M107" s="58"/>
    </row>
    <row r="108" spans="13:13" ht="12.75" customHeight="1" x14ac:dyDescent="0.2">
      <c r="M108" s="61"/>
    </row>
    <row r="109" spans="13:13" x14ac:dyDescent="0.2">
      <c r="M109" s="61"/>
    </row>
    <row r="110" spans="13:13" x14ac:dyDescent="0.2">
      <c r="M110" s="58"/>
    </row>
    <row r="111" spans="13:13" x14ac:dyDescent="0.2">
      <c r="M111" s="58"/>
    </row>
    <row r="112" spans="13:13" x14ac:dyDescent="0.2">
      <c r="M112" s="58"/>
    </row>
    <row r="113" spans="13:13" ht="12.75" customHeight="1" x14ac:dyDescent="0.2">
      <c r="M113" s="61"/>
    </row>
    <row r="114" spans="13:13" x14ac:dyDescent="0.2">
      <c r="M114" s="61"/>
    </row>
    <row r="115" spans="13:13" x14ac:dyDescent="0.2">
      <c r="M115" s="58"/>
    </row>
  </sheetData>
  <mergeCells count="13">
    <mergeCell ref="M74:M75"/>
    <mergeCell ref="M63:M64"/>
    <mergeCell ref="M69:M70"/>
    <mergeCell ref="M12:M13"/>
    <mergeCell ref="M16:M21"/>
    <mergeCell ref="M34:M35"/>
    <mergeCell ref="M54:M59"/>
    <mergeCell ref="M49:M50"/>
    <mergeCell ref="M40:M41"/>
    <mergeCell ref="M43:M44"/>
    <mergeCell ref="M46:M47"/>
    <mergeCell ref="M24:M31"/>
    <mergeCell ref="M37:M38"/>
  </mergeCells>
  <phoneticPr fontId="0" type="noConversion"/>
  <pageMargins left="0.7" right="0.7" top="0.75" bottom="0.75" header="0.3" footer="0.3"/>
  <pageSetup paperSize="5" scale="90" fitToHeight="0" orientation="landscape" r:id="rId1"/>
  <headerFooter>
    <oddHeader>&amp;LNAT24001_WHITE CLAY VENUES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G64"/>
  <sheetViews>
    <sheetView showGridLines="0" zoomScaleNormal="100" zoomScaleSheetLayoutView="90" zoomScalePageLayoutView="80" workbookViewId="0">
      <selection activeCell="B7" sqref="B7"/>
    </sheetView>
  </sheetViews>
  <sheetFormatPr defaultColWidth="9.28515625" defaultRowHeight="12.75" x14ac:dyDescent="0.2"/>
  <cols>
    <col min="1" max="1" width="47.28515625" style="1" customWidth="1"/>
    <col min="2" max="2" width="11.5703125" style="1" customWidth="1"/>
    <col min="3" max="3" width="11.42578125" style="1" customWidth="1"/>
    <col min="4" max="5" width="11.7109375" style="1" customWidth="1"/>
    <col min="6" max="6" width="11.42578125" style="1" customWidth="1"/>
    <col min="7" max="8" width="10.7109375" style="1" customWidth="1"/>
    <col min="9" max="9" width="12.42578125" style="1" customWidth="1"/>
    <col min="10" max="11" width="10.28515625" style="1" customWidth="1"/>
    <col min="12" max="12" width="3.28515625" style="1" customWidth="1"/>
    <col min="13" max="13" width="42.140625" style="1" customWidth="1"/>
    <col min="14" max="16384" width="9.28515625" style="1"/>
  </cols>
  <sheetData>
    <row r="1" spans="1:13" ht="15.75" x14ac:dyDescent="0.25">
      <c r="A1" s="21" t="s">
        <v>42</v>
      </c>
      <c r="B1" s="21"/>
    </row>
    <row r="3" spans="1:13" x14ac:dyDescent="0.2">
      <c r="A3" s="113" t="str">
        <f>+'Operating Assumptions'!A3</f>
        <v>Cells in Blue indicate an input is required</v>
      </c>
    </row>
    <row r="5" spans="1:13" s="106" customFormat="1" ht="15.75" x14ac:dyDescent="0.25">
      <c r="A5" s="114" t="s">
        <v>165</v>
      </c>
      <c r="B5" s="115"/>
      <c r="C5" s="115"/>
      <c r="D5" s="115"/>
      <c r="E5" s="115"/>
      <c r="F5" s="102"/>
      <c r="G5" s="102"/>
      <c r="H5" s="102"/>
      <c r="I5" s="102"/>
      <c r="J5" s="102"/>
    </row>
    <row r="6" spans="1:13" s="106" customFormat="1" ht="15" x14ac:dyDescent="0.2">
      <c r="A6" s="116"/>
      <c r="B6" s="102"/>
      <c r="C6" s="102"/>
      <c r="D6" s="102"/>
      <c r="E6" s="102"/>
      <c r="F6" s="102"/>
      <c r="G6" s="102"/>
      <c r="H6" s="102"/>
      <c r="I6" s="102"/>
      <c r="J6" s="102"/>
    </row>
    <row r="7" spans="1:13" s="106" customFormat="1" ht="15.75" x14ac:dyDescent="0.25">
      <c r="A7" s="114" t="str">
        <f>+'Operating Assumptions'!A8</f>
        <v>Contract Number</v>
      </c>
      <c r="B7" s="154" t="s">
        <v>191</v>
      </c>
      <c r="C7" s="117"/>
      <c r="D7" s="115"/>
      <c r="E7" s="115"/>
      <c r="F7" s="102"/>
      <c r="G7" s="102"/>
      <c r="H7" s="102"/>
      <c r="I7" s="102"/>
      <c r="J7" s="102"/>
    </row>
    <row r="9" spans="1:13" s="5" customFormat="1" x14ac:dyDescent="0.2">
      <c r="A9" s="15" t="s">
        <v>18</v>
      </c>
      <c r="B9" s="15"/>
      <c r="C9" s="15"/>
      <c r="D9" s="15"/>
      <c r="E9" s="15"/>
      <c r="F9" s="15"/>
      <c r="G9" s="15"/>
      <c r="H9" s="15"/>
      <c r="I9" s="15"/>
      <c r="J9" s="15"/>
      <c r="K9" s="15"/>
      <c r="M9" s="131" t="s">
        <v>148</v>
      </c>
    </row>
    <row r="10" spans="1:13" s="5" customFormat="1" x14ac:dyDescent="0.2">
      <c r="A10" s="40"/>
    </row>
    <row r="11" spans="1:13" x14ac:dyDescent="0.2">
      <c r="A11" s="15" t="s">
        <v>19</v>
      </c>
      <c r="B11" s="3">
        <v>2025</v>
      </c>
      <c r="C11" s="3">
        <v>2026</v>
      </c>
      <c r="D11" s="3">
        <f>+C11+1</f>
        <v>2027</v>
      </c>
      <c r="E11" s="3">
        <f t="shared" ref="E11:K11" si="0">D11+1</f>
        <v>2028</v>
      </c>
      <c r="F11" s="3">
        <f t="shared" si="0"/>
        <v>2029</v>
      </c>
      <c r="G11" s="3">
        <f t="shared" si="0"/>
        <v>2030</v>
      </c>
      <c r="H11" s="3">
        <f t="shared" si="0"/>
        <v>2031</v>
      </c>
      <c r="I11" s="3">
        <f t="shared" si="0"/>
        <v>2032</v>
      </c>
      <c r="J11" s="3">
        <f t="shared" si="0"/>
        <v>2033</v>
      </c>
      <c r="K11" s="3">
        <f t="shared" si="0"/>
        <v>2034</v>
      </c>
      <c r="M11" s="130"/>
    </row>
    <row r="12" spans="1:13" x14ac:dyDescent="0.2">
      <c r="A12" s="1" t="s">
        <v>16</v>
      </c>
      <c r="B12" s="155"/>
      <c r="C12" s="156"/>
      <c r="D12" s="155"/>
      <c r="E12" s="155"/>
      <c r="F12" s="155"/>
      <c r="G12" s="155"/>
      <c r="H12" s="155"/>
      <c r="I12" s="156"/>
      <c r="J12" s="156"/>
      <c r="K12" s="156"/>
      <c r="L12" s="28"/>
      <c r="M12" s="113"/>
    </row>
    <row r="13" spans="1:13" x14ac:dyDescent="0.2">
      <c r="A13" s="1" t="s">
        <v>12</v>
      </c>
      <c r="B13" s="155"/>
      <c r="C13" s="156"/>
      <c r="D13" s="155"/>
      <c r="E13" s="155"/>
      <c r="F13" s="155"/>
      <c r="G13" s="155"/>
      <c r="H13" s="155"/>
      <c r="I13" s="156"/>
      <c r="J13" s="156"/>
      <c r="K13" s="156"/>
      <c r="L13" s="28"/>
      <c r="M13" s="113"/>
    </row>
    <row r="14" spans="1:13" x14ac:dyDescent="0.2">
      <c r="A14" s="1" t="s">
        <v>13</v>
      </c>
      <c r="B14" s="155"/>
      <c r="C14" s="156"/>
      <c r="D14" s="155"/>
      <c r="E14" s="155"/>
      <c r="F14" s="155"/>
      <c r="G14" s="155"/>
      <c r="H14" s="155"/>
      <c r="I14" s="156"/>
      <c r="J14" s="156"/>
      <c r="K14" s="156"/>
      <c r="M14" s="113"/>
    </row>
    <row r="15" spans="1:13" x14ac:dyDescent="0.2">
      <c r="A15" s="1" t="s">
        <v>20</v>
      </c>
      <c r="B15" s="155"/>
      <c r="C15" s="156"/>
      <c r="D15" s="155"/>
      <c r="E15" s="155"/>
      <c r="F15" s="155"/>
      <c r="G15" s="155"/>
      <c r="H15" s="155"/>
      <c r="I15" s="156"/>
      <c r="J15" s="156"/>
      <c r="K15" s="156"/>
      <c r="L15" s="28"/>
      <c r="M15" s="113"/>
    </row>
    <row r="16" spans="1:13" x14ac:dyDescent="0.2">
      <c r="A16" s="28" t="s">
        <v>8</v>
      </c>
      <c r="B16" s="155"/>
      <c r="C16" s="156"/>
      <c r="D16" s="155"/>
      <c r="E16" s="155"/>
      <c r="F16" s="155"/>
      <c r="G16" s="155"/>
      <c r="H16" s="155"/>
      <c r="I16" s="156"/>
      <c r="J16" s="156"/>
      <c r="K16" s="156"/>
      <c r="L16" s="28"/>
      <c r="M16" s="113"/>
    </row>
    <row r="17" spans="1:137" x14ac:dyDescent="0.2">
      <c r="B17" s="157"/>
      <c r="C17" s="157"/>
      <c r="D17" s="158"/>
      <c r="E17" s="158"/>
      <c r="F17" s="158"/>
      <c r="G17" s="158"/>
      <c r="H17" s="158"/>
      <c r="I17" s="157"/>
      <c r="J17" s="157"/>
      <c r="K17" s="157"/>
    </row>
    <row r="18" spans="1:137" x14ac:dyDescent="0.2">
      <c r="A18" s="2" t="s">
        <v>98</v>
      </c>
      <c r="B18" s="159">
        <f>SUM(B12:B16)</f>
        <v>0</v>
      </c>
      <c r="C18" s="159">
        <f t="shared" ref="C18:K18" si="1">SUM(C12:C16)</f>
        <v>0</v>
      </c>
      <c r="D18" s="159">
        <f t="shared" si="1"/>
        <v>0</v>
      </c>
      <c r="E18" s="159">
        <f t="shared" si="1"/>
        <v>0</v>
      </c>
      <c r="F18" s="159">
        <f t="shared" si="1"/>
        <v>0</v>
      </c>
      <c r="G18" s="159">
        <f t="shared" si="1"/>
        <v>0</v>
      </c>
      <c r="H18" s="159">
        <f t="shared" si="1"/>
        <v>0</v>
      </c>
      <c r="I18" s="159">
        <f t="shared" si="1"/>
        <v>0</v>
      </c>
      <c r="J18" s="159">
        <f t="shared" si="1"/>
        <v>0</v>
      </c>
      <c r="K18" s="159">
        <f t="shared" si="1"/>
        <v>0</v>
      </c>
    </row>
    <row r="19" spans="1:137" x14ac:dyDescent="0.2">
      <c r="B19" s="74"/>
      <c r="C19" s="74"/>
      <c r="D19" s="75"/>
      <c r="E19" s="75"/>
      <c r="F19" s="75"/>
      <c r="G19" s="75"/>
      <c r="H19" s="75"/>
      <c r="I19" s="74"/>
      <c r="J19" s="74"/>
      <c r="K19" s="74"/>
    </row>
    <row r="20" spans="1:137" x14ac:dyDescent="0.2">
      <c r="A20" s="15" t="s">
        <v>22</v>
      </c>
      <c r="B20" s="73"/>
      <c r="C20" s="73"/>
      <c r="D20" s="73"/>
      <c r="E20" s="73"/>
      <c r="F20" s="73"/>
      <c r="G20" s="73"/>
      <c r="H20" s="73"/>
      <c r="I20" s="73"/>
      <c r="J20" s="73"/>
      <c r="K20" s="73"/>
    </row>
    <row r="21" spans="1:137" x14ac:dyDescent="0.2">
      <c r="A21" s="1" t="s">
        <v>23</v>
      </c>
      <c r="B21" s="156"/>
      <c r="C21" s="156"/>
      <c r="D21" s="155"/>
      <c r="E21" s="155"/>
      <c r="F21" s="155"/>
      <c r="G21" s="155"/>
      <c r="H21" s="155"/>
      <c r="I21" s="156"/>
      <c r="J21" s="156"/>
      <c r="K21" s="156"/>
      <c r="M21" s="113"/>
    </row>
    <row r="22" spans="1:137" x14ac:dyDescent="0.2">
      <c r="A22" s="28" t="s">
        <v>91</v>
      </c>
      <c r="B22" s="156"/>
      <c r="C22" s="156"/>
      <c r="D22" s="155"/>
      <c r="E22" s="155"/>
      <c r="F22" s="155"/>
      <c r="G22" s="155"/>
      <c r="H22" s="155"/>
      <c r="I22" s="156"/>
      <c r="J22" s="156"/>
      <c r="K22" s="156"/>
      <c r="M22" s="113"/>
    </row>
    <row r="23" spans="1:137" x14ac:dyDescent="0.2">
      <c r="A23" s="60" t="s">
        <v>90</v>
      </c>
      <c r="B23" s="156"/>
      <c r="C23" s="156"/>
      <c r="D23" s="155"/>
      <c r="E23" s="155"/>
      <c r="F23" s="155"/>
      <c r="G23" s="155"/>
      <c r="H23" s="155"/>
      <c r="I23" s="156"/>
      <c r="J23" s="156"/>
      <c r="K23" s="156"/>
      <c r="M23" s="113"/>
    </row>
    <row r="24" spans="1:137" x14ac:dyDescent="0.2">
      <c r="A24" t="s">
        <v>21</v>
      </c>
      <c r="B24" s="156"/>
      <c r="C24" s="156"/>
      <c r="D24" s="155"/>
      <c r="E24" s="155"/>
      <c r="F24" s="155"/>
      <c r="G24" s="155"/>
      <c r="H24" s="155"/>
      <c r="I24" s="156"/>
      <c r="J24" s="156"/>
      <c r="K24" s="156"/>
      <c r="M24" s="113"/>
    </row>
    <row r="25" spans="1:137" x14ac:dyDescent="0.2">
      <c r="B25" s="157"/>
      <c r="C25" s="157"/>
      <c r="D25" s="158"/>
      <c r="E25" s="158"/>
      <c r="F25" s="158"/>
      <c r="G25" s="158"/>
      <c r="H25" s="158"/>
      <c r="I25" s="157"/>
      <c r="J25" s="157"/>
      <c r="K25" s="157"/>
    </row>
    <row r="26" spans="1:137" x14ac:dyDescent="0.2">
      <c r="A26" s="2" t="s">
        <v>99</v>
      </c>
      <c r="B26" s="159">
        <f>SUM(B21:B24)</f>
        <v>0</v>
      </c>
      <c r="C26" s="159">
        <f t="shared" ref="C26:K26" si="2">SUM(C21:C24)</f>
        <v>0</v>
      </c>
      <c r="D26" s="159">
        <f t="shared" si="2"/>
        <v>0</v>
      </c>
      <c r="E26" s="159">
        <f t="shared" si="2"/>
        <v>0</v>
      </c>
      <c r="F26" s="159">
        <f t="shared" si="2"/>
        <v>0</v>
      </c>
      <c r="G26" s="159">
        <f t="shared" si="2"/>
        <v>0</v>
      </c>
      <c r="H26" s="159">
        <f t="shared" si="2"/>
        <v>0</v>
      </c>
      <c r="I26" s="159">
        <f t="shared" si="2"/>
        <v>0</v>
      </c>
      <c r="J26" s="159">
        <f t="shared" si="2"/>
        <v>0</v>
      </c>
      <c r="K26" s="159">
        <f t="shared" si="2"/>
        <v>0</v>
      </c>
    </row>
    <row r="27" spans="1:137" x14ac:dyDescent="0.2">
      <c r="B27" s="74"/>
      <c r="C27" s="74"/>
      <c r="D27" s="75"/>
      <c r="E27" s="75"/>
      <c r="F27" s="75"/>
      <c r="G27" s="75"/>
      <c r="H27" s="75"/>
      <c r="I27" s="74"/>
      <c r="J27" s="74"/>
      <c r="K27" s="74"/>
    </row>
    <row r="28" spans="1:137" x14ac:dyDescent="0.2">
      <c r="A28" s="15" t="s">
        <v>24</v>
      </c>
      <c r="B28" s="76"/>
      <c r="C28" s="73"/>
      <c r="D28" s="73"/>
      <c r="E28" s="73"/>
      <c r="F28" s="73"/>
      <c r="G28" s="73"/>
      <c r="H28" s="73"/>
      <c r="I28" s="73"/>
      <c r="J28" s="73"/>
      <c r="K28" s="73"/>
    </row>
    <row r="29" spans="1:137" x14ac:dyDescent="0.2">
      <c r="A29" s="59" t="s">
        <v>149</v>
      </c>
      <c r="B29" s="156"/>
      <c r="C29" s="156"/>
      <c r="D29" s="156"/>
      <c r="E29" s="156"/>
      <c r="F29" s="156"/>
      <c r="G29" s="156"/>
      <c r="H29" s="156"/>
      <c r="I29" s="156"/>
      <c r="J29" s="156"/>
      <c r="K29" s="156"/>
      <c r="M29" s="113"/>
    </row>
    <row r="30" spans="1:137" x14ac:dyDescent="0.2">
      <c r="A30" s="59" t="s">
        <v>92</v>
      </c>
      <c r="B30" s="156"/>
      <c r="C30" s="156"/>
      <c r="D30" s="156"/>
      <c r="E30" s="156"/>
      <c r="F30" s="156"/>
      <c r="G30" s="156"/>
      <c r="H30" s="156"/>
      <c r="I30" s="156"/>
      <c r="J30" s="156"/>
      <c r="K30" s="156"/>
      <c r="M30" s="113"/>
    </row>
    <row r="31" spans="1:137" s="77" customFormat="1" x14ac:dyDescent="0.2">
      <c r="A31" s="59" t="s">
        <v>89</v>
      </c>
      <c r="B31" s="156"/>
      <c r="C31" s="156"/>
      <c r="D31" s="155"/>
      <c r="E31" s="155"/>
      <c r="F31" s="155"/>
      <c r="G31" s="155"/>
      <c r="H31" s="155"/>
      <c r="I31" s="155"/>
      <c r="J31" s="155"/>
      <c r="K31" s="155"/>
      <c r="L31" s="1"/>
      <c r="M31" s="113"/>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row>
    <row r="32" spans="1:137" s="77" customFormat="1" x14ac:dyDescent="0.2">
      <c r="A32" s="59" t="s">
        <v>150</v>
      </c>
      <c r="B32" s="156"/>
      <c r="C32" s="156"/>
      <c r="D32" s="155"/>
      <c r="E32" s="155"/>
      <c r="F32" s="155"/>
      <c r="G32" s="155"/>
      <c r="H32" s="155"/>
      <c r="I32" s="155"/>
      <c r="J32" s="155"/>
      <c r="K32" s="155"/>
      <c r="L32" s="1"/>
      <c r="M32" s="113"/>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row>
    <row r="33" spans="1:137" s="77" customFormat="1" x14ac:dyDescent="0.2">
      <c r="A33" s="59" t="s">
        <v>35</v>
      </c>
      <c r="B33" s="156"/>
      <c r="C33" s="156"/>
      <c r="D33" s="155"/>
      <c r="E33" s="155"/>
      <c r="F33" s="155"/>
      <c r="G33" s="155"/>
      <c r="H33" s="155"/>
      <c r="I33" s="155"/>
      <c r="J33" s="155"/>
      <c r="K33" s="155"/>
      <c r="L33" s="1"/>
      <c r="M33" s="113"/>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row>
    <row r="34" spans="1:137" s="77" customFormat="1" x14ac:dyDescent="0.2">
      <c r="A34" s="59" t="s">
        <v>36</v>
      </c>
      <c r="B34" s="156"/>
      <c r="C34" s="156"/>
      <c r="D34" s="155"/>
      <c r="E34" s="155"/>
      <c r="F34" s="155"/>
      <c r="G34" s="155"/>
      <c r="H34" s="155"/>
      <c r="I34" s="155"/>
      <c r="J34" s="155"/>
      <c r="K34" s="155"/>
      <c r="L34" s="1"/>
      <c r="M34" s="113"/>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row>
    <row r="35" spans="1:137" s="77" customFormat="1" x14ac:dyDescent="0.2">
      <c r="A35" s="59" t="str">
        <f>+'Initial Investments &amp; Start Up'!B29</f>
        <v>Collateral Materials</v>
      </c>
      <c r="B35" s="156"/>
      <c r="C35" s="156"/>
      <c r="D35" s="155"/>
      <c r="E35" s="155"/>
      <c r="F35" s="155"/>
      <c r="G35" s="155"/>
      <c r="H35" s="155"/>
      <c r="I35" s="155"/>
      <c r="J35" s="155"/>
      <c r="K35" s="155"/>
      <c r="L35" s="1"/>
      <c r="M35" s="113"/>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row>
    <row r="36" spans="1:137" s="77" customFormat="1" x14ac:dyDescent="0.2">
      <c r="A36" s="59" t="s">
        <v>21</v>
      </c>
      <c r="B36" s="156"/>
      <c r="C36" s="156"/>
      <c r="D36" s="155"/>
      <c r="E36" s="155"/>
      <c r="F36" s="155"/>
      <c r="G36" s="155"/>
      <c r="H36" s="155"/>
      <c r="I36" s="155"/>
      <c r="J36" s="155"/>
      <c r="K36" s="155"/>
      <c r="L36" s="1"/>
      <c r="M36" s="113"/>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row>
    <row r="37" spans="1:137" s="77" customFormat="1" x14ac:dyDescent="0.2">
      <c r="A37" s="59" t="s">
        <v>21</v>
      </c>
      <c r="B37" s="156"/>
      <c r="C37" s="156"/>
      <c r="D37" s="155"/>
      <c r="E37" s="155"/>
      <c r="F37" s="155"/>
      <c r="G37" s="155"/>
      <c r="H37" s="155"/>
      <c r="I37" s="156"/>
      <c r="J37" s="156"/>
      <c r="K37" s="156"/>
      <c r="L37" s="1"/>
      <c r="M37" s="113"/>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row>
    <row r="38" spans="1:137" customFormat="1" x14ac:dyDescent="0.2">
      <c r="A38" s="59"/>
      <c r="B38" s="160"/>
      <c r="C38" s="160"/>
      <c r="D38" s="161"/>
      <c r="E38" s="161"/>
      <c r="F38" s="161"/>
      <c r="G38" s="161"/>
      <c r="H38" s="161"/>
      <c r="I38" s="160"/>
      <c r="J38" s="160"/>
      <c r="K38" s="160"/>
    </row>
    <row r="39" spans="1:137" x14ac:dyDescent="0.2">
      <c r="A39" s="19" t="s">
        <v>100</v>
      </c>
      <c r="B39" s="159">
        <f>SUM(B29:B37)</f>
        <v>0</v>
      </c>
      <c r="C39" s="159">
        <f t="shared" ref="C39:K39" si="3">SUM(C29:C37)</f>
        <v>0</v>
      </c>
      <c r="D39" s="159">
        <f t="shared" si="3"/>
        <v>0</v>
      </c>
      <c r="E39" s="159">
        <f t="shared" si="3"/>
        <v>0</v>
      </c>
      <c r="F39" s="159">
        <f t="shared" si="3"/>
        <v>0</v>
      </c>
      <c r="G39" s="159">
        <f t="shared" si="3"/>
        <v>0</v>
      </c>
      <c r="H39" s="159">
        <f t="shared" si="3"/>
        <v>0</v>
      </c>
      <c r="I39" s="159">
        <f t="shared" si="3"/>
        <v>0</v>
      </c>
      <c r="J39" s="159">
        <f t="shared" si="3"/>
        <v>0</v>
      </c>
      <c r="K39" s="159">
        <f t="shared" si="3"/>
        <v>0</v>
      </c>
    </row>
    <row r="40" spans="1:137" x14ac:dyDescent="0.2">
      <c r="B40" s="157"/>
      <c r="C40" s="157"/>
      <c r="D40" s="158"/>
      <c r="E40" s="158"/>
      <c r="F40" s="158"/>
      <c r="G40" s="158"/>
      <c r="H40" s="158"/>
      <c r="I40" s="158"/>
      <c r="J40" s="158"/>
      <c r="K40" s="158"/>
    </row>
    <row r="41" spans="1:137" x14ac:dyDescent="0.2">
      <c r="A41" s="2" t="s">
        <v>25</v>
      </c>
      <c r="B41" s="162">
        <f t="shared" ref="B41:K41" si="4">B18+B26+B39</f>
        <v>0</v>
      </c>
      <c r="C41" s="162">
        <f t="shared" si="4"/>
        <v>0</v>
      </c>
      <c r="D41" s="162">
        <f t="shared" si="4"/>
        <v>0</v>
      </c>
      <c r="E41" s="162">
        <f t="shared" si="4"/>
        <v>0</v>
      </c>
      <c r="F41" s="162">
        <f t="shared" si="4"/>
        <v>0</v>
      </c>
      <c r="G41" s="162">
        <f t="shared" si="4"/>
        <v>0</v>
      </c>
      <c r="H41" s="162">
        <f t="shared" si="4"/>
        <v>0</v>
      </c>
      <c r="I41" s="162">
        <f t="shared" si="4"/>
        <v>0</v>
      </c>
      <c r="J41" s="162">
        <f t="shared" si="4"/>
        <v>0</v>
      </c>
      <c r="K41" s="162">
        <f t="shared" si="4"/>
        <v>0</v>
      </c>
    </row>
    <row r="42" spans="1:137" x14ac:dyDescent="0.2">
      <c r="D42" s="78"/>
      <c r="E42" s="78"/>
      <c r="F42" s="78"/>
      <c r="G42" s="78"/>
      <c r="H42" s="78"/>
    </row>
    <row r="43" spans="1:137" x14ac:dyDescent="0.2">
      <c r="A43" s="45" t="s">
        <v>43</v>
      </c>
      <c r="B43" s="45"/>
      <c r="C43" s="71"/>
      <c r="D43" s="72"/>
      <c r="E43" s="72"/>
      <c r="F43" s="72"/>
      <c r="G43" s="72"/>
      <c r="H43" s="72"/>
      <c r="I43" s="71"/>
      <c r="J43" s="71"/>
      <c r="K43" s="71"/>
    </row>
    <row r="44" spans="1:137" ht="12.75" customHeight="1" x14ac:dyDescent="0.2">
      <c r="A44" s="36" t="s">
        <v>155</v>
      </c>
      <c r="B44" s="37"/>
      <c r="C44" s="38"/>
      <c r="D44" s="38"/>
      <c r="E44" s="38"/>
      <c r="F44" s="38"/>
      <c r="G44" s="38"/>
      <c r="H44" s="38"/>
      <c r="I44" s="38"/>
      <c r="J44" s="38"/>
      <c r="K44" s="38"/>
    </row>
    <row r="45" spans="1:137" ht="12.75" customHeight="1" x14ac:dyDescent="0.2">
      <c r="A45" s="37"/>
      <c r="B45" s="37"/>
      <c r="C45" s="38"/>
      <c r="D45" s="38"/>
      <c r="E45" s="38"/>
      <c r="F45" s="38"/>
      <c r="G45" s="38"/>
      <c r="H45" s="38"/>
      <c r="I45" s="38"/>
      <c r="J45" s="38"/>
      <c r="K45" s="38"/>
    </row>
    <row r="46" spans="1:137" s="7" customFormat="1" ht="12.75" customHeight="1" x14ac:dyDescent="0.2">
      <c r="A46" s="36" t="s">
        <v>167</v>
      </c>
      <c r="B46" s="36"/>
      <c r="C46" s="38"/>
      <c r="D46" s="38"/>
      <c r="E46" s="38"/>
      <c r="F46" s="38"/>
      <c r="G46" s="38"/>
      <c r="H46" s="38"/>
      <c r="I46" s="38"/>
      <c r="J46" s="38"/>
      <c r="K46" s="38"/>
    </row>
    <row r="47" spans="1:137" s="7" customFormat="1" ht="12.75" customHeight="1" x14ac:dyDescent="0.2">
      <c r="A47" s="36"/>
      <c r="B47" s="36"/>
      <c r="C47" s="38"/>
      <c r="D47" s="38"/>
      <c r="E47" s="38"/>
      <c r="F47" s="38"/>
      <c r="G47" s="38"/>
      <c r="H47" s="38"/>
      <c r="I47" s="38"/>
      <c r="J47" s="38"/>
      <c r="K47" s="38"/>
    </row>
    <row r="48" spans="1:137" s="7" customFormat="1" ht="12.75" customHeight="1" x14ac:dyDescent="0.2">
      <c r="A48" s="36" t="s">
        <v>168</v>
      </c>
      <c r="B48" s="37"/>
      <c r="C48" s="38"/>
      <c r="D48" s="38"/>
      <c r="E48" s="38"/>
      <c r="F48" s="38"/>
      <c r="G48" s="38"/>
      <c r="H48" s="38"/>
      <c r="I48" s="38"/>
      <c r="J48" s="38"/>
      <c r="K48" s="38"/>
    </row>
    <row r="49" spans="1:11" s="7" customFormat="1" ht="12.75" customHeight="1" x14ac:dyDescent="0.2">
      <c r="A49" s="37" t="s">
        <v>107</v>
      </c>
      <c r="B49" s="37"/>
      <c r="C49" s="38"/>
      <c r="D49" s="38"/>
      <c r="E49" s="38"/>
      <c r="F49" s="38"/>
      <c r="G49" s="38"/>
      <c r="H49" s="38"/>
      <c r="I49" s="38"/>
      <c r="J49" s="38"/>
      <c r="K49" s="38"/>
    </row>
    <row r="50" spans="1:11" s="7" customFormat="1" ht="12.75" customHeight="1" x14ac:dyDescent="0.2">
      <c r="A50" s="37"/>
      <c r="B50" s="37"/>
      <c r="C50" s="38"/>
      <c r="D50" s="38"/>
      <c r="E50" s="38"/>
      <c r="F50" s="38"/>
      <c r="G50" s="38"/>
      <c r="H50" s="38"/>
      <c r="I50" s="38"/>
      <c r="J50" s="38"/>
      <c r="K50" s="38"/>
    </row>
    <row r="51" spans="1:11" s="7" customFormat="1" ht="12.75" customHeight="1" x14ac:dyDescent="0.2">
      <c r="A51" s="36" t="s">
        <v>147</v>
      </c>
      <c r="B51" s="37"/>
      <c r="C51" s="38"/>
      <c r="D51" s="38"/>
      <c r="E51" s="38"/>
      <c r="F51" s="38"/>
      <c r="G51" s="38"/>
      <c r="H51" s="38"/>
      <c r="I51" s="38"/>
      <c r="J51" s="38"/>
      <c r="K51" s="38"/>
    </row>
    <row r="52" spans="1:11" s="7" customFormat="1" ht="12.75" customHeight="1" x14ac:dyDescent="0.2">
      <c r="A52" s="37"/>
      <c r="B52" s="37"/>
      <c r="C52" s="38"/>
      <c r="D52" s="38"/>
      <c r="E52" s="38"/>
      <c r="F52" s="38"/>
      <c r="G52" s="38"/>
      <c r="H52" s="38"/>
      <c r="I52" s="38"/>
      <c r="J52" s="38"/>
      <c r="K52" s="38"/>
    </row>
    <row r="64" spans="1:11" x14ac:dyDescent="0.2">
      <c r="A64" s="28"/>
    </row>
  </sheetData>
  <phoneticPr fontId="0" type="noConversion"/>
  <pageMargins left="0.75" right="0.75" top="1" bottom="1" header="0.5" footer="0.5"/>
  <pageSetup scale="60" fitToHeight="0" orientation="landscape" r:id="rId1"/>
  <headerFooter alignWithMargins="0">
    <oddHeader>&amp;LNAT24001_WHITE CLAY VENUES</oddHeader>
  </headerFooter>
  <rowBreaks count="1" manualBreakCount="1">
    <brk id="4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D9D1-C2ED-4F1C-866F-6DEDA869A114}">
  <sheetPr>
    <pageSetUpPr fitToPage="1"/>
  </sheetPr>
  <dimension ref="A1:B24"/>
  <sheetViews>
    <sheetView zoomScaleNormal="100" workbookViewId="0">
      <selection activeCell="B7" sqref="B7"/>
    </sheetView>
  </sheetViews>
  <sheetFormatPr defaultColWidth="9.28515625" defaultRowHeight="12.75" x14ac:dyDescent="0.2"/>
  <cols>
    <col min="1" max="1" width="33.5703125" style="60" customWidth="1"/>
    <col min="2" max="2" width="62.28515625" style="60" customWidth="1"/>
    <col min="3" max="16384" width="9.28515625" style="60"/>
  </cols>
  <sheetData>
    <row r="1" spans="1:2" ht="15.75" x14ac:dyDescent="0.25">
      <c r="A1" s="21" t="s">
        <v>180</v>
      </c>
      <c r="B1" s="28"/>
    </row>
    <row r="2" spans="1:2" ht="15.75" x14ac:dyDescent="0.25">
      <c r="A2" s="21"/>
      <c r="B2" s="28"/>
    </row>
    <row r="3" spans="1:2" x14ac:dyDescent="0.2">
      <c r="A3" s="147" t="s">
        <v>130</v>
      </c>
      <c r="B3" s="28"/>
    </row>
    <row r="4" spans="1:2" x14ac:dyDescent="0.2">
      <c r="A4" s="28"/>
      <c r="B4" s="28"/>
    </row>
    <row r="5" spans="1:2" x14ac:dyDescent="0.2">
      <c r="A5" s="9" t="s">
        <v>165</v>
      </c>
      <c r="B5" s="142"/>
    </row>
    <row r="6" spans="1:2" x14ac:dyDescent="0.2">
      <c r="A6" s="81"/>
      <c r="B6" s="28"/>
    </row>
    <row r="7" spans="1:2" x14ac:dyDescent="0.2">
      <c r="A7" s="9" t="s">
        <v>122</v>
      </c>
      <c r="B7" s="154" t="s">
        <v>191</v>
      </c>
    </row>
    <row r="8" spans="1:2" x14ac:dyDescent="0.2">
      <c r="A8" s="28"/>
      <c r="B8" s="148"/>
    </row>
    <row r="9" spans="1:2" x14ac:dyDescent="0.2">
      <c r="A9" s="15" t="s">
        <v>171</v>
      </c>
      <c r="B9" s="14"/>
    </row>
    <row r="10" spans="1:2" x14ac:dyDescent="0.2">
      <c r="A10" s="149" t="s">
        <v>181</v>
      </c>
      <c r="B10" s="149"/>
    </row>
    <row r="11" spans="1:2" x14ac:dyDescent="0.2">
      <c r="A11" s="149" t="s">
        <v>182</v>
      </c>
      <c r="B11" s="149"/>
    </row>
    <row r="12" spans="1:2" x14ac:dyDescent="0.2">
      <c r="A12" s="28"/>
      <c r="B12" s="28"/>
    </row>
    <row r="13" spans="1:2" ht="62.45" customHeight="1" x14ac:dyDescent="0.2">
      <c r="A13" s="17" t="s">
        <v>189</v>
      </c>
      <c r="B13" s="150" t="s">
        <v>27</v>
      </c>
    </row>
    <row r="14" spans="1:2" ht="62.45" customHeight="1" x14ac:dyDescent="0.2">
      <c r="A14" s="17" t="s">
        <v>32</v>
      </c>
      <c r="B14" s="150" t="s">
        <v>27</v>
      </c>
    </row>
    <row r="15" spans="1:2" ht="62.45" customHeight="1" x14ac:dyDescent="0.2">
      <c r="A15" s="17" t="s">
        <v>26</v>
      </c>
      <c r="B15" s="150" t="s">
        <v>27</v>
      </c>
    </row>
    <row r="16" spans="1:2" ht="62.45" customHeight="1" x14ac:dyDescent="0.2">
      <c r="A16" s="17" t="s">
        <v>31</v>
      </c>
      <c r="B16" s="150" t="s">
        <v>27</v>
      </c>
    </row>
    <row r="17" spans="1:2" ht="62.45" customHeight="1" x14ac:dyDescent="0.2">
      <c r="A17" s="17" t="s">
        <v>36</v>
      </c>
      <c r="B17" s="150" t="s">
        <v>27</v>
      </c>
    </row>
    <row r="18" spans="1:2" ht="62.45" customHeight="1" x14ac:dyDescent="0.2">
      <c r="A18" s="17" t="s">
        <v>21</v>
      </c>
      <c r="B18" s="150" t="s">
        <v>27</v>
      </c>
    </row>
    <row r="19" spans="1:2" ht="62.45" customHeight="1" x14ac:dyDescent="0.2">
      <c r="A19" s="17" t="s">
        <v>21</v>
      </c>
      <c r="B19" s="150" t="s">
        <v>27</v>
      </c>
    </row>
    <row r="20" spans="1:2" ht="62.45" customHeight="1" x14ac:dyDescent="0.2">
      <c r="A20" s="17" t="s">
        <v>21</v>
      </c>
      <c r="B20" s="150" t="s">
        <v>27</v>
      </c>
    </row>
    <row r="21" spans="1:2" s="151" customFormat="1" x14ac:dyDescent="0.2">
      <c r="A21" s="28"/>
      <c r="B21" s="81"/>
    </row>
    <row r="22" spans="1:2" s="151" customFormat="1" x14ac:dyDescent="0.2">
      <c r="A22" s="45" t="s">
        <v>43</v>
      </c>
      <c r="B22" s="79"/>
    </row>
    <row r="23" spans="1:2" s="151" customFormat="1" x14ac:dyDescent="0.2">
      <c r="A23" s="33" t="s">
        <v>183</v>
      </c>
      <c r="B23" s="79"/>
    </row>
    <row r="24" spans="1:2" s="151" customFormat="1" x14ac:dyDescent="0.2">
      <c r="A24" s="79" t="s">
        <v>184</v>
      </c>
      <c r="B24" s="79"/>
    </row>
  </sheetData>
  <pageMargins left="0.7" right="0.7" top="0.75" bottom="0.75" header="0.3" footer="0.3"/>
  <pageSetup scale="96" fitToHeight="0" orientation="portrait" r:id="rId1"/>
  <headerFooter>
    <oddHeader>&amp;LNAT24001_WHITE CLAY VENUES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12B6-4E72-41B6-84EA-A4C08DA798DA}">
  <sheetPr>
    <pageSetUpPr fitToPage="1"/>
  </sheetPr>
  <dimension ref="A1:E38"/>
  <sheetViews>
    <sheetView topLeftCell="A9" zoomScaleNormal="100" workbookViewId="0">
      <selection activeCell="B7" sqref="B7"/>
    </sheetView>
  </sheetViews>
  <sheetFormatPr defaultColWidth="9.28515625" defaultRowHeight="12.75" x14ac:dyDescent="0.2"/>
  <cols>
    <col min="1" max="1" width="24.7109375" customWidth="1"/>
    <col min="2" max="2" width="52.5703125" customWidth="1"/>
    <col min="3" max="3" width="1.7109375" customWidth="1"/>
    <col min="4" max="4" width="20" customWidth="1"/>
    <col min="5" max="5" width="3" customWidth="1"/>
  </cols>
  <sheetData>
    <row r="1" spans="1:5" s="1" customFormat="1" ht="15.75" x14ac:dyDescent="0.25">
      <c r="A1" s="21" t="s">
        <v>170</v>
      </c>
      <c r="B1" s="28"/>
      <c r="C1" s="28"/>
      <c r="D1" s="28"/>
      <c r="E1" s="28"/>
    </row>
    <row r="2" spans="1:5" s="1" customFormat="1" ht="15.75" x14ac:dyDescent="0.25">
      <c r="A2" s="21"/>
      <c r="B2" s="28"/>
      <c r="C2" s="28"/>
      <c r="D2" s="28"/>
      <c r="E2" s="28"/>
    </row>
    <row r="3" spans="1:5" x14ac:dyDescent="0.2">
      <c r="A3" s="142" t="str">
        <f>+'[1]Recapture of Inv Assumptions'!A3</f>
        <v>Cells in Blue indicate an input is required</v>
      </c>
      <c r="B3" s="142"/>
      <c r="C3" s="28"/>
      <c r="D3" s="28"/>
      <c r="E3" s="60"/>
    </row>
    <row r="4" spans="1:5" x14ac:dyDescent="0.2">
      <c r="A4" s="28"/>
      <c r="B4" s="28"/>
      <c r="C4" s="28"/>
      <c r="D4" s="28"/>
      <c r="E4" s="60"/>
    </row>
    <row r="5" spans="1:5" x14ac:dyDescent="0.2">
      <c r="A5" s="9" t="str">
        <f>+'[1]Recapture of Inv Assumptions'!A5</f>
        <v>Name of Bidder</v>
      </c>
      <c r="B5" s="142"/>
      <c r="C5" s="28"/>
      <c r="D5" s="28"/>
      <c r="E5" s="60"/>
    </row>
    <row r="6" spans="1:5" x14ac:dyDescent="0.2">
      <c r="A6" s="81"/>
      <c r="B6" s="28"/>
      <c r="C6" s="28"/>
      <c r="D6" s="28"/>
      <c r="E6" s="60"/>
    </row>
    <row r="7" spans="1:5" x14ac:dyDescent="0.2">
      <c r="A7" s="9" t="str">
        <f>+'[1]Recapture of Inv Assumptions'!A7</f>
        <v>Contract Number</v>
      </c>
      <c r="B7" s="154" t="s">
        <v>191</v>
      </c>
      <c r="C7" s="28"/>
      <c r="D7" s="28"/>
      <c r="E7" s="60"/>
    </row>
    <row r="8" spans="1:5" x14ac:dyDescent="0.2">
      <c r="A8" s="28"/>
      <c r="B8" s="28"/>
      <c r="C8" s="28"/>
      <c r="D8" s="28"/>
      <c r="E8" s="60"/>
    </row>
    <row r="9" spans="1:5" x14ac:dyDescent="0.2">
      <c r="A9" s="15" t="s">
        <v>171</v>
      </c>
      <c r="B9" s="14"/>
      <c r="C9" s="15"/>
      <c r="D9" s="14"/>
      <c r="E9" s="60"/>
    </row>
    <row r="10" spans="1:5" x14ac:dyDescent="0.2">
      <c r="A10" s="2"/>
      <c r="B10" s="28"/>
      <c r="C10" s="28"/>
      <c r="D10" s="28"/>
      <c r="E10" s="60"/>
    </row>
    <row r="11" spans="1:5" x14ac:dyDescent="0.2">
      <c r="A11" s="28"/>
      <c r="B11" s="143" t="s">
        <v>172</v>
      </c>
      <c r="C11" s="28"/>
      <c r="D11" s="174"/>
      <c r="E11" s="60"/>
    </row>
    <row r="12" spans="1:5" x14ac:dyDescent="0.2">
      <c r="A12" s="28"/>
      <c r="B12" s="144" t="s">
        <v>32</v>
      </c>
      <c r="C12" s="28"/>
      <c r="D12" s="174"/>
      <c r="E12" s="60"/>
    </row>
    <row r="13" spans="1:5" x14ac:dyDescent="0.2">
      <c r="A13" s="28"/>
      <c r="B13" s="144" t="s">
        <v>49</v>
      </c>
      <c r="C13" s="28"/>
      <c r="D13" s="174"/>
      <c r="E13" s="60"/>
    </row>
    <row r="14" spans="1:5" x14ac:dyDescent="0.2">
      <c r="A14" s="28"/>
      <c r="B14" s="144" t="s">
        <v>31</v>
      </c>
      <c r="C14" s="28"/>
      <c r="D14" s="174"/>
      <c r="E14" s="60"/>
    </row>
    <row r="15" spans="1:5" x14ac:dyDescent="0.2">
      <c r="A15" s="28"/>
      <c r="B15" s="144" t="s">
        <v>36</v>
      </c>
      <c r="C15" s="28"/>
      <c r="D15" s="174"/>
      <c r="E15" s="60"/>
    </row>
    <row r="16" spans="1:5" x14ac:dyDescent="0.2">
      <c r="A16" s="28"/>
      <c r="B16" s="144" t="s">
        <v>21</v>
      </c>
      <c r="C16" s="28"/>
      <c r="D16" s="174"/>
      <c r="E16" s="60"/>
    </row>
    <row r="17" spans="1:5" x14ac:dyDescent="0.2">
      <c r="A17" s="28"/>
      <c r="B17" s="144" t="s">
        <v>21</v>
      </c>
      <c r="C17" s="28"/>
      <c r="D17" s="174"/>
      <c r="E17" s="60"/>
    </row>
    <row r="18" spans="1:5" x14ac:dyDescent="0.2">
      <c r="A18" s="28"/>
      <c r="B18" s="144" t="s">
        <v>21</v>
      </c>
      <c r="C18" s="60"/>
      <c r="D18" s="174"/>
      <c r="E18" s="60"/>
    </row>
    <row r="19" spans="1:5" x14ac:dyDescent="0.2">
      <c r="A19" s="28"/>
      <c r="B19" s="28"/>
      <c r="C19" s="28"/>
      <c r="D19" s="175"/>
      <c r="E19" s="60"/>
    </row>
    <row r="20" spans="1:5" x14ac:dyDescent="0.2">
      <c r="A20" s="19"/>
      <c r="B20" s="30" t="s">
        <v>173</v>
      </c>
      <c r="C20" s="9"/>
      <c r="D20" s="176">
        <f>SUM(D11:D18)</f>
        <v>0</v>
      </c>
      <c r="E20" s="60"/>
    </row>
    <row r="21" spans="1:5" x14ac:dyDescent="0.2">
      <c r="A21" s="79"/>
      <c r="B21" s="79"/>
      <c r="C21" s="79"/>
      <c r="D21" s="79"/>
      <c r="E21" s="60"/>
    </row>
    <row r="22" spans="1:5" s="1" customFormat="1" x14ac:dyDescent="0.2">
      <c r="A22" s="45" t="s">
        <v>43</v>
      </c>
      <c r="B22" s="83"/>
      <c r="C22" s="83"/>
      <c r="D22" s="83"/>
      <c r="E22" s="28"/>
    </row>
    <row r="23" spans="1:5" s="1" customFormat="1" x14ac:dyDescent="0.2">
      <c r="A23" s="145" t="s">
        <v>174</v>
      </c>
      <c r="B23" s="145"/>
      <c r="C23" s="145"/>
      <c r="D23" s="145"/>
      <c r="E23" s="28"/>
    </row>
    <row r="24" spans="1:5" s="1" customFormat="1" x14ac:dyDescent="0.2">
      <c r="A24" s="145"/>
      <c r="B24" s="145"/>
      <c r="C24" s="145"/>
      <c r="D24" s="145"/>
      <c r="E24" s="28"/>
    </row>
    <row r="25" spans="1:5" s="1" customFormat="1" x14ac:dyDescent="0.2">
      <c r="A25" s="145" t="s">
        <v>175</v>
      </c>
      <c r="B25" s="145"/>
      <c r="C25" s="145"/>
      <c r="D25" s="145"/>
      <c r="E25" s="28"/>
    </row>
    <row r="26" spans="1:5" s="1" customFormat="1" x14ac:dyDescent="0.2">
      <c r="A26" s="145"/>
      <c r="B26" s="145"/>
      <c r="C26" s="145"/>
      <c r="D26" s="145"/>
      <c r="E26" s="28"/>
    </row>
    <row r="27" spans="1:5" s="10" customFormat="1" x14ac:dyDescent="0.2">
      <c r="A27" s="146" t="s">
        <v>176</v>
      </c>
      <c r="B27" s="146"/>
      <c r="C27" s="146"/>
      <c r="D27" s="146"/>
      <c r="E27" s="85"/>
    </row>
    <row r="28" spans="1:5" s="10" customFormat="1" x14ac:dyDescent="0.2">
      <c r="A28" s="146" t="s">
        <v>177</v>
      </c>
      <c r="B28" s="146"/>
      <c r="C28" s="146"/>
      <c r="D28" s="146"/>
      <c r="E28" s="85"/>
    </row>
    <row r="29" spans="1:5" s="10" customFormat="1" x14ac:dyDescent="0.2">
      <c r="A29" s="146"/>
      <c r="B29" s="146"/>
      <c r="C29" s="146"/>
      <c r="D29" s="146"/>
      <c r="E29" s="85"/>
    </row>
    <row r="30" spans="1:5" s="10" customFormat="1" x14ac:dyDescent="0.2">
      <c r="A30" s="146" t="s">
        <v>190</v>
      </c>
      <c r="B30" s="146"/>
      <c r="C30" s="146"/>
      <c r="D30" s="146"/>
      <c r="E30" s="85"/>
    </row>
    <row r="31" spans="1:5" s="10" customFormat="1" x14ac:dyDescent="0.2">
      <c r="A31" s="146"/>
      <c r="B31" s="146"/>
      <c r="C31" s="146"/>
      <c r="D31" s="146"/>
      <c r="E31" s="85"/>
    </row>
    <row r="32" spans="1:5" s="10" customFormat="1" x14ac:dyDescent="0.2">
      <c r="A32" s="146" t="s">
        <v>178</v>
      </c>
      <c r="B32" s="146"/>
      <c r="C32" s="146"/>
      <c r="D32" s="146"/>
      <c r="E32" s="85"/>
    </row>
    <row r="33" spans="1:5" s="10" customFormat="1" x14ac:dyDescent="0.2">
      <c r="A33" s="146"/>
      <c r="B33" s="146"/>
      <c r="C33" s="146"/>
      <c r="D33" s="146"/>
      <c r="E33" s="85"/>
    </row>
    <row r="34" spans="1:5" s="10" customFormat="1" x14ac:dyDescent="0.2">
      <c r="A34" s="146" t="s">
        <v>179</v>
      </c>
      <c r="B34" s="146"/>
      <c r="C34" s="146"/>
      <c r="D34" s="146"/>
      <c r="E34" s="85"/>
    </row>
    <row r="35" spans="1:5" s="10" customFormat="1" x14ac:dyDescent="0.2">
      <c r="A35" s="146"/>
      <c r="B35" s="146"/>
      <c r="C35" s="146"/>
      <c r="D35" s="146"/>
      <c r="E35" s="85"/>
    </row>
    <row r="36" spans="1:5" s="10" customFormat="1" x14ac:dyDescent="0.2">
      <c r="A36" s="146"/>
      <c r="B36" s="146"/>
      <c r="C36" s="146"/>
      <c r="D36" s="146"/>
      <c r="E36" s="85"/>
    </row>
    <row r="37" spans="1:5" s="10" customFormat="1" x14ac:dyDescent="0.2">
      <c r="E37" s="85"/>
    </row>
    <row r="38" spans="1:5" x14ac:dyDescent="0.2">
      <c r="A38" s="22"/>
      <c r="B38" s="22"/>
      <c r="C38" s="22"/>
      <c r="D38" s="22"/>
    </row>
  </sheetData>
  <pageMargins left="0.7" right="0.7" top="0.75" bottom="0.75" header="0.3" footer="0.3"/>
  <pageSetup scale="76" fitToHeight="0" orientation="portrait" r:id="rId1"/>
  <headerFooter>
    <oddHeader>&amp;LNAT24001_WHITE CLAY VENUES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9D3FD2DA0274799DC438F7813C59E" ma:contentTypeVersion="6" ma:contentTypeDescription="Create a new document." ma:contentTypeScope="" ma:versionID="2de58e7ac51d1bcba2c1c2aeb60c764f">
  <xsd:schema xmlns:xsd="http://www.w3.org/2001/XMLSchema" xmlns:xs="http://www.w3.org/2001/XMLSchema" xmlns:p="http://schemas.microsoft.com/office/2006/metadata/properties" xmlns:ns2="feed9734-9e3d-435a-97f0-afd0ff02676b" xmlns:ns3="8847b671-31c7-423b-82d7-7cc11d95e304" targetNamespace="http://schemas.microsoft.com/office/2006/metadata/properties" ma:root="true" ma:fieldsID="0e78ec2c9632ffe791d48ab215d524c5" ns2:_="" ns3:_="">
    <xsd:import namespace="feed9734-9e3d-435a-97f0-afd0ff02676b"/>
    <xsd:import namespace="8847b671-31c7-423b-82d7-7cc11d95e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9734-9e3d-435a-97f0-afd0ff026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47b671-31c7-423b-82d7-7cc11d95e3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FC6D0E-A9ED-4056-BB94-03E7D3A6D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d9734-9e3d-435a-97f0-afd0ff02676b"/>
    <ds:schemaRef ds:uri="8847b671-31c7-423b-82d7-7cc11d95e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2DC10-222D-4ECA-8869-327DACF678AB}">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8847b671-31c7-423b-82d7-7cc11d95e304"/>
    <ds:schemaRef ds:uri="http://schemas.microsoft.com/office/infopath/2007/PartnerControls"/>
    <ds:schemaRef ds:uri="feed9734-9e3d-435a-97f0-afd0ff02676b"/>
    <ds:schemaRef ds:uri="http://purl.org/dc/terms/"/>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Notices</vt:lpstr>
      <vt:lpstr>Initial Investments &amp; Start Up</vt:lpstr>
      <vt:lpstr>Proforma Income Statement</vt:lpstr>
      <vt:lpstr>Income Statement Assumptions</vt:lpstr>
      <vt:lpstr>Operating Assumptions</vt:lpstr>
      <vt:lpstr>Cash Flow Statement</vt:lpstr>
      <vt:lpstr>Recapture of Inv Assumptions</vt:lpstr>
      <vt:lpstr>Recapture of Investment Form</vt:lpstr>
      <vt:lpstr>'Cash Flow Statement'!Print_Area</vt:lpstr>
      <vt:lpstr>'Income Statement Assumptions'!Print_Area</vt:lpstr>
      <vt:lpstr>'Initial Investments &amp; Start Up'!Print_Area</vt:lpstr>
      <vt:lpstr>Notices!Print_Area</vt:lpstr>
      <vt:lpstr>'Operating Assumptions'!Print_Area</vt:lpstr>
      <vt:lpstr>'Proforma Income Statement'!Print_Area</vt:lpstr>
      <vt:lpstr>'Recapture of Inv Assumptions'!Print_Area</vt:lpstr>
      <vt:lpstr>'Recapture of Investment Form'!Print_Area</vt:lpstr>
      <vt:lpstr>'Cash Flow Statement'!Print_Titles</vt:lpstr>
      <vt:lpstr>'Income Statement Assumptions'!Print_Titles</vt:lpstr>
      <vt:lpstr>'Initial Investments &amp; Start Up'!Print_Titles</vt:lpstr>
      <vt:lpstr>'Operating Assumptions'!Print_Titles</vt:lpstr>
      <vt:lpstr>'Proforma Income Statement'!Print_Titles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Clark, Sandra (OMB)</cp:lastModifiedBy>
  <cp:lastPrinted>2024-03-12T17:05:34Z</cp:lastPrinted>
  <dcterms:created xsi:type="dcterms:W3CDTF">2004-02-19T17:21:24Z</dcterms:created>
  <dcterms:modified xsi:type="dcterms:W3CDTF">2025-05-12T16:10:16Z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0x0101004889D3FD2DA0274799DC438F7813C59E</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ies>
</file>