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filterPrivacy="1" defaultThemeVersion="124226"/>
  <xr:revisionPtr revIDLastSave="0" documentId="8_{0708CD02-FFDA-4A65-93B1-9617B7ED2975}" xr6:coauthVersionLast="47" xr6:coauthVersionMax="47" xr10:uidLastSave="{00000000-0000-0000-0000-000000000000}"/>
  <bookViews>
    <workbookView xWindow="-108" yWindow="-108" windowWidth="23256" windowHeight="12456" tabRatio="820" xr2:uid="{00000000-000D-0000-FFFF-FFFF00000000}"/>
  </bookViews>
  <sheets>
    <sheet name="Main Index and Instructions" sheetId="18" r:id="rId1"/>
    <sheet name="Summary" sheetId="11" r:id="rId2"/>
    <sheet name="Licenses" sheetId="13" r:id="rId3"/>
    <sheet name="Services" sheetId="2" r:id="rId4"/>
    <sheet name="SaaS-Hosting" sheetId="26" r:id="rId5"/>
    <sheet name="Training" sheetId="3" r:id="rId6"/>
    <sheet name="Optional Products" sheetId="23" r:id="rId7"/>
    <sheet name="Optional Services" sheetId="24" r:id="rId8"/>
    <sheet name="Modules" sheetId="28" state="hidden" r:id="rId9"/>
  </sheets>
  <definedNames>
    <definedName name="_xlnm.Print_Area" localSheetId="2">Licenses!$A:$Q</definedName>
    <definedName name="_xlnm.Print_Area" localSheetId="4">'SaaS-Hosting'!$A:$N</definedName>
    <definedName name="_xlnm.Print_Area" localSheetId="3">Services!$A:$G</definedName>
    <definedName name="_xlnm.Print_Titles" localSheetId="2">Licenses!$1:$9</definedName>
    <definedName name="_xlnm.Print_Titles" localSheetId="6">'Optional Products'!$1:$9</definedName>
    <definedName name="_xlnm.Print_Titles" localSheetId="7">'Optional Services'!$1:$8</definedName>
    <definedName name="_xlnm.Print_Titles" localSheetId="4">'SaaS-Hosting'!$1:$8</definedName>
    <definedName name="_xlnm.Print_Titles" localSheetId="3">Services!$1:$8</definedName>
    <definedName name="_xlnm.Print_Titles" localSheetId="5">Training!$1:$4</definedName>
    <definedName name="Services">Summary!$H$6:$H$12</definedName>
    <definedName name="Software">Summary!$C$6:$C$12</definedName>
    <definedName name="Total_Training_Costs">Training!$A$25</definedName>
    <definedName name="Training_Costs_Subtotal">Summary!$A$35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5" i="11" l="1"/>
  <c r="D5" i="3"/>
  <c r="D6" i="3"/>
  <c r="D7" i="3"/>
  <c r="D8" i="3"/>
  <c r="D9" i="3"/>
  <c r="D10" i="3"/>
  <c r="F14" i="13"/>
  <c r="Q14" i="13" s="1"/>
  <c r="M84" i="11"/>
  <c r="M85" i="11"/>
  <c r="M86" i="11"/>
  <c r="M87" i="11"/>
  <c r="M88" i="11"/>
  <c r="M89" i="11"/>
  <c r="M90" i="11"/>
  <c r="M91" i="11"/>
  <c r="M92" i="11"/>
  <c r="M94" i="11"/>
  <c r="M95" i="11"/>
  <c r="M96" i="11"/>
  <c r="M97" i="11"/>
  <c r="M98" i="11"/>
  <c r="M99" i="11"/>
  <c r="M100" i="11"/>
  <c r="M101" i="11"/>
  <c r="M102" i="11"/>
  <c r="M103" i="11"/>
  <c r="M104" i="11"/>
  <c r="M105" i="11"/>
  <c r="M106" i="11"/>
  <c r="M107" i="11"/>
  <c r="M108" i="11"/>
  <c r="M109" i="11"/>
  <c r="M110" i="11"/>
  <c r="M111" i="11"/>
  <c r="M113" i="11"/>
  <c r="M114" i="11"/>
  <c r="M115" i="11"/>
  <c r="M116" i="11"/>
  <c r="M117" i="11"/>
  <c r="M118" i="11"/>
  <c r="L84" i="11"/>
  <c r="L85" i="11"/>
  <c r="L86" i="11"/>
  <c r="L87" i="11"/>
  <c r="L88" i="11"/>
  <c r="L89" i="11"/>
  <c r="L90" i="11"/>
  <c r="L91" i="11"/>
  <c r="L92" i="11"/>
  <c r="L94" i="11"/>
  <c r="L95" i="11"/>
  <c r="L96" i="11"/>
  <c r="L97" i="11"/>
  <c r="L98" i="11"/>
  <c r="L99" i="11"/>
  <c r="L100" i="11"/>
  <c r="L101" i="11"/>
  <c r="L102" i="11"/>
  <c r="L103" i="11"/>
  <c r="L104" i="11"/>
  <c r="L105" i="11"/>
  <c r="L106" i="11"/>
  <c r="L107" i="11"/>
  <c r="L108" i="11"/>
  <c r="L109" i="11"/>
  <c r="L110" i="11"/>
  <c r="L111" i="11"/>
  <c r="L113" i="11"/>
  <c r="L114" i="11"/>
  <c r="L115" i="11"/>
  <c r="L116" i="11"/>
  <c r="L117" i="11"/>
  <c r="L118" i="11"/>
  <c r="K84" i="11"/>
  <c r="K85" i="11"/>
  <c r="K86" i="11"/>
  <c r="K87" i="11"/>
  <c r="K88" i="11"/>
  <c r="K89" i="11"/>
  <c r="K90" i="11"/>
  <c r="K91" i="11"/>
  <c r="K92" i="11"/>
  <c r="K94" i="11"/>
  <c r="K95" i="11"/>
  <c r="K96" i="11"/>
  <c r="K97" i="11"/>
  <c r="K98" i="11"/>
  <c r="K99" i="11"/>
  <c r="K100" i="11"/>
  <c r="K101" i="11"/>
  <c r="K102" i="11"/>
  <c r="K103" i="11"/>
  <c r="K104" i="11"/>
  <c r="K105" i="11"/>
  <c r="K106" i="11"/>
  <c r="K107" i="11"/>
  <c r="K108" i="11"/>
  <c r="K109" i="11"/>
  <c r="K110" i="11"/>
  <c r="K111" i="11"/>
  <c r="K113" i="11"/>
  <c r="K114" i="11"/>
  <c r="K115" i="11"/>
  <c r="K116" i="11"/>
  <c r="K117" i="11"/>
  <c r="K118" i="11"/>
  <c r="J84" i="11"/>
  <c r="J85" i="11"/>
  <c r="J86" i="11"/>
  <c r="J87" i="11"/>
  <c r="J88" i="11"/>
  <c r="J89" i="11"/>
  <c r="J90" i="11"/>
  <c r="J91" i="11"/>
  <c r="J92" i="11"/>
  <c r="J94" i="11"/>
  <c r="J95" i="11"/>
  <c r="J96" i="11"/>
  <c r="J97" i="11"/>
  <c r="J98" i="11"/>
  <c r="J99" i="11"/>
  <c r="J100" i="11"/>
  <c r="J101" i="11"/>
  <c r="J102" i="11"/>
  <c r="J103" i="11"/>
  <c r="J104" i="11"/>
  <c r="J105" i="11"/>
  <c r="J106" i="11"/>
  <c r="J107" i="11"/>
  <c r="J108" i="11"/>
  <c r="J109" i="11"/>
  <c r="J110" i="11"/>
  <c r="J111" i="11"/>
  <c r="J113" i="11"/>
  <c r="J114" i="11"/>
  <c r="J115" i="11"/>
  <c r="J116" i="11"/>
  <c r="J117" i="11"/>
  <c r="J118" i="11"/>
  <c r="I84" i="11"/>
  <c r="I85" i="11"/>
  <c r="I86" i="11"/>
  <c r="I87" i="11"/>
  <c r="I88" i="11"/>
  <c r="I89" i="11"/>
  <c r="I90" i="11"/>
  <c r="I91" i="11"/>
  <c r="I92" i="11"/>
  <c r="I94" i="11"/>
  <c r="I95" i="11"/>
  <c r="I96" i="11"/>
  <c r="I97" i="11"/>
  <c r="I98" i="11"/>
  <c r="I99" i="11"/>
  <c r="I100" i="11"/>
  <c r="I101" i="11"/>
  <c r="I102" i="11"/>
  <c r="I103" i="11"/>
  <c r="I104" i="11"/>
  <c r="I105" i="11"/>
  <c r="I106" i="11"/>
  <c r="I107" i="11"/>
  <c r="I108" i="11"/>
  <c r="I109" i="11"/>
  <c r="I110" i="11"/>
  <c r="I111" i="11"/>
  <c r="I113" i="11"/>
  <c r="I114" i="11"/>
  <c r="I115" i="11"/>
  <c r="I116" i="11"/>
  <c r="I117" i="11"/>
  <c r="I118" i="11"/>
  <c r="I83" i="11"/>
  <c r="J83" i="11"/>
  <c r="K83" i="11"/>
  <c r="L83" i="11"/>
  <c r="M83" i="11"/>
  <c r="M48" i="11"/>
  <c r="M49" i="11"/>
  <c r="M50" i="11"/>
  <c r="M51" i="11"/>
  <c r="M53" i="11"/>
  <c r="M54" i="11"/>
  <c r="M55" i="11"/>
  <c r="M56" i="11"/>
  <c r="M57" i="11"/>
  <c r="M58" i="11"/>
  <c r="M59" i="11"/>
  <c r="M60" i="11"/>
  <c r="M61" i="11"/>
  <c r="M62" i="11"/>
  <c r="M63" i="11"/>
  <c r="M64" i="11"/>
  <c r="M65" i="11"/>
  <c r="M66" i="11"/>
  <c r="M67" i="11"/>
  <c r="M68" i="11"/>
  <c r="M69" i="11"/>
  <c r="M70" i="11"/>
  <c r="M72" i="11"/>
  <c r="M73" i="11"/>
  <c r="M74" i="11"/>
  <c r="M75" i="11"/>
  <c r="M76" i="11"/>
  <c r="M77" i="11"/>
  <c r="L48" i="11"/>
  <c r="L49" i="11"/>
  <c r="L50" i="11"/>
  <c r="L51" i="11"/>
  <c r="L53" i="11"/>
  <c r="L54" i="11"/>
  <c r="L55" i="11"/>
  <c r="L56" i="11"/>
  <c r="L57" i="11"/>
  <c r="L58" i="11"/>
  <c r="L59" i="11"/>
  <c r="L60" i="11"/>
  <c r="L61" i="11"/>
  <c r="L62" i="11"/>
  <c r="L63" i="11"/>
  <c r="L64" i="11"/>
  <c r="L65" i="11"/>
  <c r="L66" i="11"/>
  <c r="L67" i="11"/>
  <c r="L68" i="11"/>
  <c r="L69" i="11"/>
  <c r="L70" i="11"/>
  <c r="L72" i="11"/>
  <c r="L73" i="11"/>
  <c r="L74" i="11"/>
  <c r="L75" i="11"/>
  <c r="L76" i="11"/>
  <c r="L77" i="11"/>
  <c r="K48" i="11"/>
  <c r="K49" i="11"/>
  <c r="K50" i="11"/>
  <c r="K51" i="11"/>
  <c r="K53" i="11"/>
  <c r="K54" i="11"/>
  <c r="K55" i="11"/>
  <c r="K56" i="11"/>
  <c r="K57" i="11"/>
  <c r="K58" i="11"/>
  <c r="K59" i="11"/>
  <c r="K60" i="11"/>
  <c r="K61" i="11"/>
  <c r="K62" i="11"/>
  <c r="K63" i="11"/>
  <c r="K64" i="11"/>
  <c r="K65" i="11"/>
  <c r="K66" i="11"/>
  <c r="K67" i="11"/>
  <c r="K68" i="11"/>
  <c r="K69" i="11"/>
  <c r="K70" i="11"/>
  <c r="K72" i="11"/>
  <c r="K73" i="11"/>
  <c r="K74" i="11"/>
  <c r="K75" i="11"/>
  <c r="K76" i="11"/>
  <c r="K77" i="11"/>
  <c r="J48" i="11"/>
  <c r="J49" i="11"/>
  <c r="J50" i="11"/>
  <c r="J51" i="11"/>
  <c r="J53" i="11"/>
  <c r="J54" i="11"/>
  <c r="J55" i="11"/>
  <c r="J56" i="11"/>
  <c r="J57" i="11"/>
  <c r="J58" i="11"/>
  <c r="J59" i="11"/>
  <c r="J60" i="11"/>
  <c r="J61" i="11"/>
  <c r="J62" i="11"/>
  <c r="J63" i="11"/>
  <c r="J64" i="11"/>
  <c r="J65" i="11"/>
  <c r="J66" i="11"/>
  <c r="J67" i="11"/>
  <c r="J68" i="11"/>
  <c r="J69" i="11"/>
  <c r="J70" i="11"/>
  <c r="J72" i="11"/>
  <c r="J73" i="11"/>
  <c r="J74" i="11"/>
  <c r="J75" i="11"/>
  <c r="J76" i="11"/>
  <c r="J77" i="11"/>
  <c r="I49" i="11"/>
  <c r="I50" i="11"/>
  <c r="I51" i="11"/>
  <c r="I53" i="11"/>
  <c r="I54" i="11"/>
  <c r="I55" i="11"/>
  <c r="I56" i="11"/>
  <c r="I57" i="11"/>
  <c r="I58" i="11"/>
  <c r="I59" i="11"/>
  <c r="I60" i="11"/>
  <c r="I61" i="11"/>
  <c r="I62" i="11"/>
  <c r="I63" i="11"/>
  <c r="I64" i="11"/>
  <c r="I65" i="11"/>
  <c r="I66" i="11"/>
  <c r="I67" i="11"/>
  <c r="I68" i="11"/>
  <c r="I69" i="11"/>
  <c r="I70" i="11"/>
  <c r="I72" i="11"/>
  <c r="I73" i="11"/>
  <c r="I74" i="11"/>
  <c r="I75" i="11"/>
  <c r="I76" i="11"/>
  <c r="I77" i="11"/>
  <c r="I48" i="11"/>
  <c r="I47" i="11"/>
  <c r="J47" i="11"/>
  <c r="K47" i="11"/>
  <c r="L47" i="11"/>
  <c r="M47" i="11"/>
  <c r="I46" i="11"/>
  <c r="J46" i="11"/>
  <c r="K46" i="11"/>
  <c r="L46" i="11"/>
  <c r="M46" i="11"/>
  <c r="I45" i="11"/>
  <c r="J45" i="11"/>
  <c r="K45" i="11"/>
  <c r="L45" i="11"/>
  <c r="M45" i="11"/>
  <c r="I44" i="11"/>
  <c r="J44" i="11"/>
  <c r="K44" i="11"/>
  <c r="L44" i="11"/>
  <c r="M44" i="11"/>
  <c r="I43" i="11"/>
  <c r="J43" i="11"/>
  <c r="K43" i="11"/>
  <c r="L43" i="11"/>
  <c r="M43" i="11"/>
  <c r="J42" i="11"/>
  <c r="K42" i="11"/>
  <c r="L42" i="11"/>
  <c r="M42" i="11"/>
  <c r="I42" i="11"/>
  <c r="N38" i="11" l="1"/>
  <c r="L25" i="23"/>
  <c r="I37" i="11" s="1"/>
  <c r="M25" i="23"/>
  <c r="J37" i="11" s="1"/>
  <c r="N25" i="23"/>
  <c r="K37" i="11" s="1"/>
  <c r="O25" i="23"/>
  <c r="L37" i="11" s="1"/>
  <c r="P25" i="23"/>
  <c r="M37" i="11" s="1"/>
  <c r="Q14" i="23"/>
  <c r="Q15" i="23"/>
  <c r="Q16" i="23"/>
  <c r="Q17" i="23"/>
  <c r="Q18" i="23"/>
  <c r="Q19" i="23"/>
  <c r="Q20" i="23"/>
  <c r="Q21" i="23"/>
  <c r="Q22" i="23"/>
  <c r="Q23" i="23"/>
  <c r="Q24" i="23"/>
  <c r="I37" i="26"/>
  <c r="J37" i="26"/>
  <c r="K37" i="26"/>
  <c r="L37" i="26"/>
  <c r="M37" i="26"/>
  <c r="N10" i="26"/>
  <c r="N11" i="26"/>
  <c r="N12" i="26"/>
  <c r="N13" i="26"/>
  <c r="N14" i="26"/>
  <c r="N15" i="26"/>
  <c r="N16" i="26"/>
  <c r="N17" i="26"/>
  <c r="N18" i="26"/>
  <c r="N19" i="26"/>
  <c r="N20" i="26"/>
  <c r="N21" i="26"/>
  <c r="N22" i="26"/>
  <c r="N23" i="26"/>
  <c r="N24" i="26"/>
  <c r="N25" i="26"/>
  <c r="N26" i="26"/>
  <c r="N27" i="26"/>
  <c r="N28" i="26"/>
  <c r="N29" i="26"/>
  <c r="N30" i="26"/>
  <c r="N31" i="26"/>
  <c r="N32" i="26"/>
  <c r="N33" i="26"/>
  <c r="N34" i="26"/>
  <c r="N35" i="26"/>
  <c r="N36" i="26"/>
  <c r="N9" i="26"/>
  <c r="Q16" i="13"/>
  <c r="Q17" i="13"/>
  <c r="Q18" i="13"/>
  <c r="Q19" i="13"/>
  <c r="Q20" i="13"/>
  <c r="Q21" i="13"/>
  <c r="Q22" i="13"/>
  <c r="Q23" i="13"/>
  <c r="Q24" i="13"/>
  <c r="Q25" i="13"/>
  <c r="Q26" i="13"/>
  <c r="Q27" i="13"/>
  <c r="Q28" i="13"/>
  <c r="Q29" i="13"/>
  <c r="Q30" i="13"/>
  <c r="Q31" i="13"/>
  <c r="Q32" i="13"/>
  <c r="Q33" i="13"/>
  <c r="Q34" i="13"/>
  <c r="Q35" i="13"/>
  <c r="Q36" i="13"/>
  <c r="Q37" i="13"/>
  <c r="M38" i="13"/>
  <c r="N38" i="13"/>
  <c r="O38" i="13"/>
  <c r="P38" i="13"/>
  <c r="L38" i="13"/>
  <c r="F17" i="13"/>
  <c r="F18" i="13"/>
  <c r="A1" i="3"/>
  <c r="G70" i="2"/>
  <c r="G69" i="2"/>
  <c r="G68" i="2"/>
  <c r="G67" i="2"/>
  <c r="G66" i="2"/>
  <c r="G65" i="2"/>
  <c r="G64" i="2"/>
  <c r="G63" i="2"/>
  <c r="G62" i="2"/>
  <c r="G61" i="2"/>
  <c r="G60" i="2"/>
  <c r="G59" i="2"/>
  <c r="G58" i="2"/>
  <c r="G57" i="2"/>
  <c r="G56" i="2"/>
  <c r="G55" i="2"/>
  <c r="G54" i="2"/>
  <c r="G53" i="2"/>
  <c r="G52" i="2"/>
  <c r="G51" i="2"/>
  <c r="G50" i="2"/>
  <c r="G49" i="2"/>
  <c r="G48" i="2"/>
  <c r="G47" i="2"/>
  <c r="G46" i="2"/>
  <c r="G45" i="2"/>
  <c r="G44" i="2"/>
  <c r="G43" i="2"/>
  <c r="G42" i="2"/>
  <c r="G41" i="2"/>
  <c r="G40" i="2"/>
  <c r="G39" i="2"/>
  <c r="G38" i="2"/>
  <c r="G37" i="2"/>
  <c r="G36" i="2"/>
  <c r="F10" i="13"/>
  <c r="Q10" i="13" s="1"/>
  <c r="N162" i="11"/>
  <c r="E139" i="11"/>
  <c r="H139" i="11" s="1"/>
  <c r="E140" i="11"/>
  <c r="H140" i="11" s="1"/>
  <c r="E141" i="11"/>
  <c r="H141" i="11" s="1"/>
  <c r="E142" i="11"/>
  <c r="H142" i="11" s="1"/>
  <c r="E143" i="11"/>
  <c r="H143" i="11" s="1"/>
  <c r="E144" i="11"/>
  <c r="H144" i="11" s="1"/>
  <c r="E145" i="11"/>
  <c r="H145" i="11" s="1"/>
  <c r="E146" i="11"/>
  <c r="H146" i="11" s="1"/>
  <c r="E147" i="11"/>
  <c r="H147" i="11" s="1"/>
  <c r="E148" i="11"/>
  <c r="H148" i="11" s="1"/>
  <c r="E149" i="11"/>
  <c r="H149" i="11" s="1"/>
  <c r="E150" i="11"/>
  <c r="H150" i="11" s="1"/>
  <c r="E151" i="11"/>
  <c r="H151" i="11" s="1"/>
  <c r="E152" i="11"/>
  <c r="H152" i="11" s="1"/>
  <c r="E153" i="11"/>
  <c r="E154" i="11"/>
  <c r="H154" i="11" s="1"/>
  <c r="E155" i="11"/>
  <c r="H155" i="11" s="1"/>
  <c r="E156" i="11"/>
  <c r="H156" i="11" s="1"/>
  <c r="E157" i="11"/>
  <c r="H157" i="11" s="1"/>
  <c r="E158" i="11"/>
  <c r="H158" i="11" s="1"/>
  <c r="E159" i="11"/>
  <c r="H159" i="11" s="1"/>
  <c r="E160" i="11"/>
  <c r="H160" i="11" s="1"/>
  <c r="E138" i="11"/>
  <c r="H138" i="11" s="1"/>
  <c r="E131" i="11"/>
  <c r="H131" i="11" s="1"/>
  <c r="E132" i="11"/>
  <c r="H132" i="11" s="1"/>
  <c r="E133" i="11"/>
  <c r="E134" i="11"/>
  <c r="H134" i="11" s="1"/>
  <c r="E135" i="11"/>
  <c r="H135" i="11" s="1"/>
  <c r="E136" i="11"/>
  <c r="H136" i="11" s="1"/>
  <c r="E137" i="11"/>
  <c r="H137" i="11" s="1"/>
  <c r="A98" i="11"/>
  <c r="D98" i="11" s="1"/>
  <c r="A99" i="11"/>
  <c r="D99" i="11" s="1"/>
  <c r="A100" i="11"/>
  <c r="D100" i="11" s="1"/>
  <c r="A101" i="11"/>
  <c r="F101" i="11" s="1"/>
  <c r="A102" i="11"/>
  <c r="E102" i="11" s="1"/>
  <c r="A103" i="11"/>
  <c r="F103" i="11" s="1"/>
  <c r="A104" i="11"/>
  <c r="G104" i="11" s="1"/>
  <c r="A105" i="11"/>
  <c r="D105" i="11" s="1"/>
  <c r="A106" i="11"/>
  <c r="G106" i="11" s="1"/>
  <c r="A107" i="11"/>
  <c r="D107" i="11" s="1"/>
  <c r="A108" i="11"/>
  <c r="D108" i="11" s="1"/>
  <c r="A109" i="11"/>
  <c r="F109" i="11" s="1"/>
  <c r="A110" i="11"/>
  <c r="G110" i="11" s="1"/>
  <c r="A111" i="11"/>
  <c r="H111" i="11" s="1"/>
  <c r="A112" i="11"/>
  <c r="A113" i="11"/>
  <c r="F113" i="11" s="1"/>
  <c r="A114" i="11"/>
  <c r="E114" i="11" s="1"/>
  <c r="A115" i="11"/>
  <c r="E115" i="11" s="1"/>
  <c r="A116" i="11"/>
  <c r="F116" i="11" s="1"/>
  <c r="A117" i="11"/>
  <c r="D117" i="11" s="1"/>
  <c r="A118" i="11"/>
  <c r="G118" i="11" s="1"/>
  <c r="A119" i="11"/>
  <c r="A97" i="11"/>
  <c r="G97" i="11" s="1"/>
  <c r="A89" i="11"/>
  <c r="D89" i="11" s="1"/>
  <c r="A90" i="11"/>
  <c r="F90" i="11" s="1"/>
  <c r="A91" i="11"/>
  <c r="F91" i="11" s="1"/>
  <c r="A92" i="11"/>
  <c r="G92" i="11" s="1"/>
  <c r="A93" i="11"/>
  <c r="A94" i="11"/>
  <c r="D94" i="11" s="1"/>
  <c r="A95" i="11"/>
  <c r="G95" i="11" s="1"/>
  <c r="A96" i="11"/>
  <c r="E96" i="11" s="1"/>
  <c r="A60" i="11"/>
  <c r="A61" i="11"/>
  <c r="A62" i="11"/>
  <c r="A63" i="11"/>
  <c r="A64" i="11"/>
  <c r="A65" i="11"/>
  <c r="A66" i="11"/>
  <c r="A67" i="11"/>
  <c r="A68" i="11"/>
  <c r="A69" i="11"/>
  <c r="A70" i="11"/>
  <c r="A71" i="11"/>
  <c r="A72" i="11"/>
  <c r="A73" i="11"/>
  <c r="A74" i="11"/>
  <c r="A75" i="11"/>
  <c r="A76" i="11"/>
  <c r="A77" i="11"/>
  <c r="A78" i="11"/>
  <c r="A57" i="11"/>
  <c r="A58" i="11"/>
  <c r="A59" i="11"/>
  <c r="A56" i="11"/>
  <c r="A52" i="11"/>
  <c r="A53" i="11"/>
  <c r="A54" i="11"/>
  <c r="A55" i="11"/>
  <c r="A51" i="11"/>
  <c r="A49" i="11"/>
  <c r="A50" i="11"/>
  <c r="A47" i="11"/>
  <c r="A48" i="11"/>
  <c r="A120" i="11"/>
  <c r="A123" i="11"/>
  <c r="A124" i="11"/>
  <c r="A125" i="11"/>
  <c r="A126" i="11"/>
  <c r="K71" i="11" l="1"/>
  <c r="L71" i="11"/>
  <c r="M71" i="11"/>
  <c r="J71" i="11"/>
  <c r="I71" i="11"/>
  <c r="D112" i="11"/>
  <c r="M112" i="11"/>
  <c r="J112" i="11"/>
  <c r="I112" i="11"/>
  <c r="K112" i="11"/>
  <c r="L112" i="11"/>
  <c r="I78" i="11"/>
  <c r="M78" i="11"/>
  <c r="K78" i="11"/>
  <c r="L78" i="11"/>
  <c r="J78" i="11"/>
  <c r="F119" i="11"/>
  <c r="I119" i="11"/>
  <c r="J119" i="11"/>
  <c r="K119" i="11"/>
  <c r="L119" i="11"/>
  <c r="M119" i="11"/>
  <c r="K52" i="11"/>
  <c r="I52" i="11"/>
  <c r="L52" i="11"/>
  <c r="J52" i="11"/>
  <c r="M52" i="11"/>
  <c r="H93" i="11"/>
  <c r="J93" i="11"/>
  <c r="L93" i="11"/>
  <c r="K93" i="11"/>
  <c r="M93" i="11"/>
  <c r="I93" i="11"/>
  <c r="D115" i="11"/>
  <c r="G108" i="11"/>
  <c r="F108" i="11"/>
  <c r="E103" i="11"/>
  <c r="D103" i="11"/>
  <c r="F111" i="11"/>
  <c r="F97" i="11"/>
  <c r="E111" i="11"/>
  <c r="E97" i="11"/>
  <c r="H99" i="11"/>
  <c r="G111" i="11"/>
  <c r="E109" i="11"/>
  <c r="D109" i="11"/>
  <c r="D96" i="11"/>
  <c r="G99" i="11"/>
  <c r="F99" i="11"/>
  <c r="H108" i="11"/>
  <c r="H95" i="11"/>
  <c r="D118" i="11"/>
  <c r="G105" i="11"/>
  <c r="F95" i="11"/>
  <c r="F105" i="11"/>
  <c r="E116" i="11"/>
  <c r="F104" i="11"/>
  <c r="D95" i="11"/>
  <c r="D116" i="11"/>
  <c r="E104" i="11"/>
  <c r="D97" i="11"/>
  <c r="G93" i="11"/>
  <c r="E106" i="11"/>
  <c r="D104" i="11"/>
  <c r="E91" i="11"/>
  <c r="H105" i="11"/>
  <c r="F117" i="11"/>
  <c r="E117" i="11"/>
  <c r="E95" i="11"/>
  <c r="H119" i="11"/>
  <c r="G115" i="11"/>
  <c r="E108" i="11"/>
  <c r="H103" i="11"/>
  <c r="D91" i="11"/>
  <c r="F106" i="11"/>
  <c r="H117" i="11"/>
  <c r="D106" i="11"/>
  <c r="H115" i="11"/>
  <c r="G119" i="11"/>
  <c r="F115" i="11"/>
  <c r="H106" i="11"/>
  <c r="G103" i="11"/>
  <c r="H90" i="11"/>
  <c r="E118" i="11"/>
  <c r="G117" i="11"/>
  <c r="F118" i="11"/>
  <c r="G90" i="11"/>
  <c r="G113" i="11"/>
  <c r="G101" i="11"/>
  <c r="D93" i="11"/>
  <c r="E113" i="11"/>
  <c r="D113" i="11"/>
  <c r="G94" i="11"/>
  <c r="E92" i="11"/>
  <c r="H89" i="11"/>
  <c r="D114" i="11"/>
  <c r="D102" i="11"/>
  <c r="E99" i="11"/>
  <c r="H92" i="11"/>
  <c r="H98" i="11"/>
  <c r="D90" i="11"/>
  <c r="G112" i="11"/>
  <c r="E110" i="11"/>
  <c r="H107" i="11"/>
  <c r="H100" i="11"/>
  <c r="E119" i="11"/>
  <c r="H114" i="11"/>
  <c r="F112" i="11"/>
  <c r="D110" i="11"/>
  <c r="G107" i="11"/>
  <c r="E105" i="11"/>
  <c r="H102" i="11"/>
  <c r="G100" i="11"/>
  <c r="E98" i="11"/>
  <c r="H96" i="11"/>
  <c r="F94" i="11"/>
  <c r="D92" i="11"/>
  <c r="G89" i="11"/>
  <c r="H101" i="11"/>
  <c r="E101" i="11"/>
  <c r="E90" i="11"/>
  <c r="G98" i="11"/>
  <c r="F92" i="11"/>
  <c r="F98" i="11"/>
  <c r="D119" i="11"/>
  <c r="H116" i="11"/>
  <c r="G114" i="11"/>
  <c r="E112" i="11"/>
  <c r="H109" i="11"/>
  <c r="F107" i="11"/>
  <c r="G102" i="11"/>
  <c r="F100" i="11"/>
  <c r="G96" i="11"/>
  <c r="E94" i="11"/>
  <c r="H91" i="11"/>
  <c r="F89" i="11"/>
  <c r="F93" i="11"/>
  <c r="E93" i="11"/>
  <c r="D111" i="11"/>
  <c r="H110" i="11"/>
  <c r="H112" i="11"/>
  <c r="F110" i="11"/>
  <c r="D101" i="11"/>
  <c r="H94" i="11"/>
  <c r="H118" i="11"/>
  <c r="G116" i="11"/>
  <c r="F114" i="11"/>
  <c r="G109" i="11"/>
  <c r="E107" i="11"/>
  <c r="H104" i="11"/>
  <c r="F102" i="11"/>
  <c r="E100" i="11"/>
  <c r="H97" i="11"/>
  <c r="F96" i="11"/>
  <c r="G91" i="11"/>
  <c r="E89" i="11"/>
  <c r="H113" i="11"/>
  <c r="H78" i="11"/>
  <c r="G78" i="11"/>
  <c r="F78" i="11"/>
  <c r="E78" i="11"/>
  <c r="D78" i="11"/>
  <c r="C78" i="11"/>
  <c r="H77" i="11"/>
  <c r="G77" i="11"/>
  <c r="F77" i="11"/>
  <c r="E77" i="11"/>
  <c r="D77" i="11"/>
  <c r="C77" i="11"/>
  <c r="H76" i="11"/>
  <c r="G76" i="11"/>
  <c r="F76" i="11"/>
  <c r="E76" i="11"/>
  <c r="D76" i="11"/>
  <c r="C76" i="11"/>
  <c r="H75" i="11"/>
  <c r="G75" i="11"/>
  <c r="F75" i="11"/>
  <c r="E75" i="11"/>
  <c r="D75" i="11"/>
  <c r="C75" i="11"/>
  <c r="H74" i="11"/>
  <c r="G74" i="11"/>
  <c r="F74" i="11"/>
  <c r="E74" i="11"/>
  <c r="D74" i="11"/>
  <c r="C74" i="11"/>
  <c r="H73" i="11"/>
  <c r="G73" i="11"/>
  <c r="F73" i="11"/>
  <c r="E73" i="11"/>
  <c r="D73" i="11"/>
  <c r="C73" i="11"/>
  <c r="H72" i="11"/>
  <c r="G72" i="11"/>
  <c r="F72" i="11"/>
  <c r="E72" i="11"/>
  <c r="D72" i="11"/>
  <c r="C72" i="11"/>
  <c r="H71" i="11"/>
  <c r="G71" i="11"/>
  <c r="F71" i="11"/>
  <c r="E71" i="11"/>
  <c r="D71" i="11"/>
  <c r="H70" i="11"/>
  <c r="G70" i="11"/>
  <c r="F70" i="11"/>
  <c r="E70" i="11"/>
  <c r="D70" i="11"/>
  <c r="C70" i="11"/>
  <c r="H69" i="11"/>
  <c r="G69" i="11"/>
  <c r="F69" i="11"/>
  <c r="E69" i="11"/>
  <c r="D69" i="11"/>
  <c r="C69" i="11"/>
  <c r="H68" i="11"/>
  <c r="G68" i="11"/>
  <c r="F68" i="11"/>
  <c r="E68" i="11"/>
  <c r="D68" i="11"/>
  <c r="C68" i="11"/>
  <c r="H67" i="11"/>
  <c r="G67" i="11"/>
  <c r="F67" i="11"/>
  <c r="E67" i="11"/>
  <c r="D67" i="11"/>
  <c r="C67" i="11"/>
  <c r="H66" i="11"/>
  <c r="G66" i="11"/>
  <c r="F66" i="11"/>
  <c r="E66" i="11"/>
  <c r="D66" i="11"/>
  <c r="C66" i="11"/>
  <c r="H65" i="11"/>
  <c r="G65" i="11"/>
  <c r="F65" i="11"/>
  <c r="E65" i="11"/>
  <c r="D65" i="11"/>
  <c r="C65" i="11"/>
  <c r="H64" i="11"/>
  <c r="G64" i="11"/>
  <c r="F64" i="11"/>
  <c r="E64" i="11"/>
  <c r="D64" i="11"/>
  <c r="C64" i="11"/>
  <c r="H63" i="11"/>
  <c r="G63" i="11"/>
  <c r="F63" i="11"/>
  <c r="E63" i="11"/>
  <c r="D63" i="11"/>
  <c r="C63" i="11"/>
  <c r="H62" i="11"/>
  <c r="G62" i="11"/>
  <c r="F62" i="11"/>
  <c r="E62" i="11"/>
  <c r="D62" i="11"/>
  <c r="C62" i="11"/>
  <c r="H61" i="11"/>
  <c r="G61" i="11"/>
  <c r="F61" i="11"/>
  <c r="E61" i="11"/>
  <c r="D61" i="11"/>
  <c r="C61" i="11"/>
  <c r="H60" i="11"/>
  <c r="G60" i="11"/>
  <c r="F60" i="11"/>
  <c r="E60" i="11"/>
  <c r="D60" i="11"/>
  <c r="C60" i="11"/>
  <c r="H59" i="11"/>
  <c r="G59" i="11"/>
  <c r="F59" i="11"/>
  <c r="E59" i="11"/>
  <c r="D59" i="11"/>
  <c r="C59" i="11"/>
  <c r="H58" i="11"/>
  <c r="G58" i="11"/>
  <c r="F58" i="11"/>
  <c r="E58" i="11"/>
  <c r="D58" i="11"/>
  <c r="C58" i="11"/>
  <c r="H57" i="11"/>
  <c r="G57" i="11"/>
  <c r="F57" i="11"/>
  <c r="E57" i="11"/>
  <c r="D57" i="11"/>
  <c r="C57" i="11"/>
  <c r="H56" i="11"/>
  <c r="G56" i="11"/>
  <c r="F56" i="11"/>
  <c r="E56" i="11"/>
  <c r="D56" i="11"/>
  <c r="C56" i="11"/>
  <c r="H55" i="11"/>
  <c r="G55" i="11"/>
  <c r="F55" i="11"/>
  <c r="E55" i="11"/>
  <c r="D55" i="11"/>
  <c r="C55" i="11"/>
  <c r="H54" i="11"/>
  <c r="G54" i="11"/>
  <c r="F54" i="11"/>
  <c r="E54" i="11"/>
  <c r="D54" i="11"/>
  <c r="C54" i="11"/>
  <c r="H53" i="11"/>
  <c r="G53" i="11"/>
  <c r="F53" i="11"/>
  <c r="E53" i="11"/>
  <c r="D53" i="11"/>
  <c r="C53" i="11"/>
  <c r="H52" i="11"/>
  <c r="G52" i="11"/>
  <c r="F52" i="11"/>
  <c r="E52" i="11"/>
  <c r="D52" i="11"/>
  <c r="C52" i="11"/>
  <c r="H51" i="11"/>
  <c r="G51" i="11"/>
  <c r="F51" i="11"/>
  <c r="E51" i="11"/>
  <c r="D51" i="11"/>
  <c r="C51" i="11"/>
  <c r="H50" i="11"/>
  <c r="G50" i="11"/>
  <c r="F50" i="11"/>
  <c r="E50" i="11"/>
  <c r="D50" i="11"/>
  <c r="C50" i="11"/>
  <c r="H49" i="11"/>
  <c r="G49" i="11"/>
  <c r="F49" i="11"/>
  <c r="E49" i="11"/>
  <c r="D49" i="11"/>
  <c r="C49" i="11"/>
  <c r="A33" i="11"/>
  <c r="A87" i="11"/>
  <c r="E87" i="11" s="1"/>
  <c r="A88" i="11"/>
  <c r="E88" i="11" s="1"/>
  <c r="A86" i="11"/>
  <c r="E86" i="11" s="1"/>
  <c r="A85" i="11"/>
  <c r="E85" i="11" s="1"/>
  <c r="A84" i="11"/>
  <c r="E84" i="11" s="1"/>
  <c r="A83" i="11"/>
  <c r="E83" i="11" s="1"/>
  <c r="A82" i="11"/>
  <c r="H37" i="26"/>
  <c r="G37" i="26"/>
  <c r="F37" i="26"/>
  <c r="E37" i="26"/>
  <c r="D37" i="26"/>
  <c r="A37" i="26"/>
  <c r="N1" i="26"/>
  <c r="A1" i="26"/>
  <c r="K79" i="11" l="1"/>
  <c r="K32" i="11" s="1"/>
  <c r="M79" i="11"/>
  <c r="P39" i="13" s="1"/>
  <c r="I79" i="11"/>
  <c r="I80" i="11" s="1"/>
  <c r="I120" i="11"/>
  <c r="I121" i="11" s="1"/>
  <c r="J120" i="11"/>
  <c r="J33" i="11" s="1"/>
  <c r="J79" i="11"/>
  <c r="J32" i="11" s="1"/>
  <c r="K120" i="11"/>
  <c r="K33" i="11" s="1"/>
  <c r="K36" i="11" s="1"/>
  <c r="K39" i="11" s="1"/>
  <c r="M120" i="11"/>
  <c r="M33" i="11" s="1"/>
  <c r="L120" i="11"/>
  <c r="L33" i="11" s="1"/>
  <c r="K80" i="11"/>
  <c r="L79" i="11"/>
  <c r="L80" i="11" s="1"/>
  <c r="N39" i="13"/>
  <c r="N113" i="11"/>
  <c r="N117" i="11"/>
  <c r="N89" i="11"/>
  <c r="N118" i="11"/>
  <c r="N98" i="11"/>
  <c r="N107" i="11"/>
  <c r="N100" i="11"/>
  <c r="N94" i="11"/>
  <c r="N99" i="11"/>
  <c r="N112" i="11"/>
  <c r="N105" i="11"/>
  <c r="N101" i="11"/>
  <c r="N116" i="11"/>
  <c r="N96" i="11"/>
  <c r="N108" i="11"/>
  <c r="N95" i="11"/>
  <c r="N109" i="11"/>
  <c r="N111" i="11"/>
  <c r="N93" i="11"/>
  <c r="N90" i="11"/>
  <c r="N92" i="11"/>
  <c r="N91" i="11"/>
  <c r="N103" i="11"/>
  <c r="N104" i="11"/>
  <c r="N110" i="11"/>
  <c r="N102" i="11"/>
  <c r="N97" i="11"/>
  <c r="N115" i="11"/>
  <c r="N119" i="11"/>
  <c r="N106" i="11"/>
  <c r="N114" i="11"/>
  <c r="N50" i="11"/>
  <c r="N52" i="11"/>
  <c r="N54" i="11"/>
  <c r="N56" i="11"/>
  <c r="N58" i="11"/>
  <c r="N60" i="11"/>
  <c r="N62" i="11"/>
  <c r="N64" i="11"/>
  <c r="N66" i="11"/>
  <c r="N68" i="11"/>
  <c r="N70" i="11"/>
  <c r="N72" i="11"/>
  <c r="N74" i="11"/>
  <c r="N76" i="11"/>
  <c r="N78" i="11"/>
  <c r="N53" i="11"/>
  <c r="N61" i="11"/>
  <c r="N51" i="11"/>
  <c r="N57" i="11"/>
  <c r="N67" i="11"/>
  <c r="N75" i="11"/>
  <c r="N49" i="11"/>
  <c r="N59" i="11"/>
  <c r="N65" i="11"/>
  <c r="N73" i="11"/>
  <c r="N55" i="11"/>
  <c r="N63" i="11"/>
  <c r="N69" i="11"/>
  <c r="N77" i="11"/>
  <c r="G87" i="11"/>
  <c r="H88" i="11"/>
  <c r="H85" i="11"/>
  <c r="H84" i="11"/>
  <c r="G84" i="11"/>
  <c r="D84" i="11"/>
  <c r="H83" i="11"/>
  <c r="D83" i="11"/>
  <c r="G85" i="11"/>
  <c r="H87" i="11"/>
  <c r="D87" i="11"/>
  <c r="D88" i="11"/>
  <c r="G88" i="11"/>
  <c r="G86" i="11"/>
  <c r="G83" i="11"/>
  <c r="D85" i="11"/>
  <c r="F88" i="11"/>
  <c r="F87" i="11"/>
  <c r="F86" i="11"/>
  <c r="F85" i="11"/>
  <c r="F84" i="11"/>
  <c r="F83" i="11"/>
  <c r="H86" i="11"/>
  <c r="D86" i="11"/>
  <c r="N37" i="26"/>
  <c r="E123" i="11"/>
  <c r="E161" i="11"/>
  <c r="E130" i="11"/>
  <c r="E129" i="11"/>
  <c r="E128" i="11"/>
  <c r="H128" i="11" s="1"/>
  <c r="E127" i="11"/>
  <c r="H127" i="11" s="1"/>
  <c r="E126" i="11"/>
  <c r="E125" i="11"/>
  <c r="E124" i="11"/>
  <c r="M32" i="11" l="1"/>
  <c r="M36" i="11" s="1"/>
  <c r="M39" i="11" s="1"/>
  <c r="I32" i="11"/>
  <c r="M80" i="11"/>
  <c r="I33" i="11"/>
  <c r="I38" i="26"/>
  <c r="L39" i="13"/>
  <c r="J38" i="26"/>
  <c r="J36" i="11"/>
  <c r="J39" i="11" s="1"/>
  <c r="L32" i="11"/>
  <c r="L36" i="11" s="1"/>
  <c r="L39" i="11" s="1"/>
  <c r="J80" i="11"/>
  <c r="M121" i="11"/>
  <c r="M38" i="26"/>
  <c r="K121" i="11"/>
  <c r="K38" i="26"/>
  <c r="J121" i="11"/>
  <c r="M39" i="13"/>
  <c r="O39" i="13"/>
  <c r="L121" i="11"/>
  <c r="L38" i="26"/>
  <c r="N85" i="11"/>
  <c r="N88" i="11"/>
  <c r="N87" i="11"/>
  <c r="N84" i="11"/>
  <c r="N86" i="11"/>
  <c r="N83" i="11"/>
  <c r="A71" i="2"/>
  <c r="F11" i="13"/>
  <c r="Q11" i="13" s="1"/>
  <c r="F12" i="13"/>
  <c r="Q12" i="13" s="1"/>
  <c r="F13" i="13"/>
  <c r="Q13" i="13" s="1"/>
  <c r="F15" i="13"/>
  <c r="F16" i="13"/>
  <c r="F19" i="13"/>
  <c r="F20" i="13"/>
  <c r="F21" i="13"/>
  <c r="F22" i="13"/>
  <c r="F23" i="13"/>
  <c r="F24" i="13"/>
  <c r="F25" i="13"/>
  <c r="F26" i="13"/>
  <c r="F27" i="13"/>
  <c r="F28" i="13"/>
  <c r="F29" i="13"/>
  <c r="F30" i="13"/>
  <c r="F31" i="13"/>
  <c r="F32" i="13"/>
  <c r="F33" i="13"/>
  <c r="F34" i="13"/>
  <c r="F35" i="13"/>
  <c r="F36" i="13"/>
  <c r="F37" i="13"/>
  <c r="A38" i="13"/>
  <c r="G38" i="13"/>
  <c r="H38" i="13"/>
  <c r="I38" i="13"/>
  <c r="J38" i="13"/>
  <c r="K38" i="13"/>
  <c r="G35" i="2"/>
  <c r="G34" i="2"/>
  <c r="G22" i="24"/>
  <c r="G21" i="24"/>
  <c r="G20" i="24"/>
  <c r="G19" i="24"/>
  <c r="G18" i="24"/>
  <c r="G17" i="24"/>
  <c r="G16" i="24"/>
  <c r="G15" i="24"/>
  <c r="A38" i="11"/>
  <c r="A37" i="11"/>
  <c r="A24" i="24"/>
  <c r="G23" i="24"/>
  <c r="G14" i="24"/>
  <c r="G13" i="24"/>
  <c r="G12" i="24"/>
  <c r="G11" i="24"/>
  <c r="G10" i="24"/>
  <c r="G9" i="24"/>
  <c r="G1" i="24"/>
  <c r="A1" i="24"/>
  <c r="K25" i="23"/>
  <c r="H37" i="11" s="1"/>
  <c r="J25" i="23"/>
  <c r="G37" i="11" s="1"/>
  <c r="I25" i="23"/>
  <c r="F37" i="11" s="1"/>
  <c r="H25" i="23"/>
  <c r="E37" i="11" s="1"/>
  <c r="G25" i="23"/>
  <c r="D37" i="11" s="1"/>
  <c r="A25" i="23"/>
  <c r="F24" i="23"/>
  <c r="F23" i="23"/>
  <c r="F22" i="23"/>
  <c r="F21" i="23"/>
  <c r="F20" i="23"/>
  <c r="F19" i="23"/>
  <c r="F18" i="23"/>
  <c r="F17" i="23"/>
  <c r="F16" i="23"/>
  <c r="F15" i="23"/>
  <c r="F14" i="23"/>
  <c r="F13" i="23"/>
  <c r="Q13" i="23" s="1"/>
  <c r="F12" i="23"/>
  <c r="Q12" i="23" s="1"/>
  <c r="F11" i="23"/>
  <c r="Q11" i="23" s="1"/>
  <c r="F10" i="23"/>
  <c r="Q10" i="23" s="1"/>
  <c r="Q1" i="23"/>
  <c r="A1" i="23"/>
  <c r="G32" i="2"/>
  <c r="A41" i="11"/>
  <c r="A130" i="11"/>
  <c r="A129" i="11"/>
  <c r="A128" i="11"/>
  <c r="A127" i="11"/>
  <c r="G47" i="11"/>
  <c r="A46" i="11"/>
  <c r="A44" i="11"/>
  <c r="A43" i="11"/>
  <c r="A42" i="11"/>
  <c r="A45" i="11"/>
  <c r="A32" i="11"/>
  <c r="A79" i="11"/>
  <c r="I36" i="11" l="1"/>
  <c r="I39" i="11" s="1"/>
  <c r="Q15" i="13"/>
  <c r="C71" i="11"/>
  <c r="N71" i="11" s="1"/>
  <c r="C42" i="11"/>
  <c r="D42" i="11"/>
  <c r="Q38" i="13"/>
  <c r="F38" i="13"/>
  <c r="G24" i="24"/>
  <c r="C38" i="11" s="1"/>
  <c r="F25" i="23"/>
  <c r="C37" i="11" s="1"/>
  <c r="N37" i="11" s="1"/>
  <c r="Q25" i="23"/>
  <c r="E48" i="11"/>
  <c r="H46" i="11"/>
  <c r="D47" i="11"/>
  <c r="H47" i="11"/>
  <c r="C46" i="11"/>
  <c r="E46" i="11"/>
  <c r="G46" i="11"/>
  <c r="F46" i="11"/>
  <c r="F48" i="11"/>
  <c r="E47" i="11"/>
  <c r="C48" i="11"/>
  <c r="G48" i="11"/>
  <c r="D46" i="11"/>
  <c r="F47" i="11"/>
  <c r="D48" i="11"/>
  <c r="H48" i="11"/>
  <c r="C47" i="11"/>
  <c r="A25" i="3"/>
  <c r="G33" i="2"/>
  <c r="G31" i="2"/>
  <c r="G30" i="2"/>
  <c r="G29" i="2"/>
  <c r="G23" i="2"/>
  <c r="G28" i="2"/>
  <c r="G27" i="2"/>
  <c r="G22" i="2"/>
  <c r="G20" i="2"/>
  <c r="G26" i="2"/>
  <c r="G25" i="2"/>
  <c r="G24" i="2"/>
  <c r="G21" i="2"/>
  <c r="G19" i="2"/>
  <c r="G18" i="2"/>
  <c r="G17" i="2"/>
  <c r="G16" i="2"/>
  <c r="G15" i="2"/>
  <c r="H153" i="11" s="1"/>
  <c r="G14" i="2"/>
  <c r="G13" i="2"/>
  <c r="H125" i="11" s="1"/>
  <c r="G12" i="2"/>
  <c r="G11" i="2"/>
  <c r="H124" i="11" s="1"/>
  <c r="G10" i="2"/>
  <c r="H126" i="11" s="1"/>
  <c r="A34" i="11"/>
  <c r="A131" i="11"/>
  <c r="G9" i="2"/>
  <c r="G1" i="2"/>
  <c r="A1" i="2"/>
  <c r="H43" i="11"/>
  <c r="H42" i="11"/>
  <c r="A1" i="13"/>
  <c r="H133" i="11" l="1"/>
  <c r="H130" i="11"/>
  <c r="N46" i="11"/>
  <c r="N47" i="11"/>
  <c r="N48" i="11"/>
  <c r="C128" i="11"/>
  <c r="H129" i="11"/>
  <c r="C127" i="11"/>
  <c r="C126" i="11"/>
  <c r="C125" i="11"/>
  <c r="E44" i="11"/>
  <c r="H44" i="11"/>
  <c r="E45" i="11"/>
  <c r="H45" i="11"/>
  <c r="G71" i="2"/>
  <c r="C124" i="11"/>
  <c r="E42" i="11"/>
  <c r="E43" i="11"/>
  <c r="G42" i="11"/>
  <c r="F45" i="11"/>
  <c r="C45" i="11"/>
  <c r="F44" i="11"/>
  <c r="F42" i="11"/>
  <c r="G45" i="11"/>
  <c r="F43" i="11"/>
  <c r="G43" i="11"/>
  <c r="G44" i="11"/>
  <c r="C43" i="11"/>
  <c r="D43" i="11"/>
  <c r="D44" i="11"/>
  <c r="D45" i="11"/>
  <c r="C44" i="11"/>
  <c r="H161" i="11" l="1"/>
  <c r="N43" i="11"/>
  <c r="N44" i="11"/>
  <c r="N45" i="11"/>
  <c r="N42" i="11"/>
  <c r="C131" i="11"/>
  <c r="D79" i="11"/>
  <c r="H79" i="11"/>
  <c r="F79" i="11"/>
  <c r="G79" i="11"/>
  <c r="E79" i="11"/>
  <c r="C79" i="11"/>
  <c r="N79" i="11" l="1"/>
  <c r="N80" i="11" s="1"/>
  <c r="F39" i="13"/>
  <c r="C80" i="11"/>
  <c r="C34" i="11"/>
  <c r="N34" i="11" s="1"/>
  <c r="C132" i="11"/>
  <c r="B132" i="11" s="1"/>
  <c r="G80" i="11"/>
  <c r="F80" i="11"/>
  <c r="D80" i="11"/>
  <c r="E32" i="11"/>
  <c r="E80" i="11"/>
  <c r="H32" i="11"/>
  <c r="H80" i="11"/>
  <c r="K39" i="13"/>
  <c r="G72" i="2"/>
  <c r="G32" i="11"/>
  <c r="D32" i="11"/>
  <c r="F32" i="11"/>
  <c r="C32" i="11"/>
  <c r="N32" i="11" l="1"/>
  <c r="J39" i="13" l="1"/>
  <c r="I39" i="13"/>
  <c r="H39" i="13"/>
  <c r="G39" i="13"/>
  <c r="Q1" i="13"/>
  <c r="E1" i="3" l="1"/>
  <c r="D24" i="3" l="1"/>
  <c r="D23" i="3"/>
  <c r="D22" i="3"/>
  <c r="D21" i="3"/>
  <c r="D20" i="3"/>
  <c r="D19" i="3"/>
  <c r="D18" i="3"/>
  <c r="D17" i="3"/>
  <c r="D16" i="3"/>
  <c r="D15" i="3"/>
  <c r="D14" i="3"/>
  <c r="D13" i="3"/>
  <c r="D12" i="3"/>
  <c r="D11" i="3"/>
  <c r="D25" i="3" l="1"/>
  <c r="C35" i="11" s="1"/>
  <c r="N35" i="11" s="1"/>
  <c r="C25" i="3"/>
  <c r="B25" i="3"/>
  <c r="C36" i="11" l="1"/>
  <c r="C39" i="11" l="1"/>
  <c r="F120" i="11" l="1"/>
  <c r="D120" i="11"/>
  <c r="H120" i="11"/>
  <c r="G120" i="11"/>
  <c r="E120" i="11"/>
  <c r="D33" i="11" l="1"/>
  <c r="D36" i="11" s="1"/>
  <c r="N120" i="11"/>
  <c r="N121" i="11" s="1"/>
  <c r="E121" i="11"/>
  <c r="E33" i="11"/>
  <c r="E36" i="11" s="1"/>
  <c r="E39" i="11" s="1"/>
  <c r="F121" i="11"/>
  <c r="F33" i="11"/>
  <c r="F36" i="11" s="1"/>
  <c r="F39" i="11" s="1"/>
  <c r="G121" i="11"/>
  <c r="G33" i="11"/>
  <c r="G36" i="11" s="1"/>
  <c r="G39" i="11" s="1"/>
  <c r="H121" i="11"/>
  <c r="H33" i="11"/>
  <c r="H36" i="11" s="1"/>
  <c r="H39" i="11" s="1"/>
  <c r="E38" i="26"/>
  <c r="F38" i="26"/>
  <c r="G38" i="26"/>
  <c r="H38" i="26"/>
  <c r="D121" i="11"/>
  <c r="D38" i="26"/>
  <c r="N33" i="11" l="1"/>
  <c r="N36" i="11" s="1"/>
  <c r="N39" i="11" s="1"/>
  <c r="D39" i="11"/>
  <c r="N38" i="26"/>
  <c r="B121" i="11"/>
  <c r="B80" i="11"/>
  <c r="Q39" i="13"/>
  <c r="H162" i="11"/>
  <c r="G162" i="11" s="1"/>
</calcChain>
</file>

<file path=xl/sharedStrings.xml><?xml version="1.0" encoding="utf-8"?>
<sst xmlns="http://schemas.openxmlformats.org/spreadsheetml/2006/main" count="254" uniqueCount="119">
  <si>
    <r>
      <rPr>
        <b/>
        <u/>
        <sz val="10"/>
        <rFont val="Calibri"/>
        <family val="2"/>
        <scheme val="minor"/>
      </rPr>
      <t>Instructions:</t>
    </r>
    <r>
      <rPr>
        <b/>
        <sz val="10"/>
        <rFont val="Calibri"/>
        <family val="2"/>
        <scheme val="minor"/>
      </rPr>
      <t xml:space="preserve">
</t>
    </r>
  </si>
  <si>
    <t xml:space="preserve">- Click on the tab of the worksheet you want to update.
- Fill out information in highlighted (white) cells.
- Insert or delete rows as needed - make sure to copy and paste formulas (in gray shaded cells) if you insert rows.
- When you have completed a worksheet, click on the Main Index Tab to return to this Index or select another worksheet by Tab.
</t>
  </si>
  <si>
    <t xml:space="preserve"> </t>
  </si>
  <si>
    <t>Make sure to complete ALL APPLICABLE WORKSHEETS for your proposal</t>
  </si>
  <si>
    <t>Summary</t>
  </si>
  <si>
    <r>
      <t xml:space="preserve">Enter the following in the white highlighted areas.  All other data is automatically updated from the other worksheets.
  - Proposer Name - Enter the name of your company
  - Solution Name - Enter a descriptive name of the solution you are proposing
  - SaaS - Enter 'Yes' if this is a Software as a Solution (Cloud based) proposal.  Enter 'No' if you are proposing a locally hosted solution.
  - ERP Software Proposed - Define the ERP software being proposed. 
    </t>
    </r>
    <r>
      <rPr>
        <i/>
        <sz val="10"/>
        <color theme="1"/>
        <rFont val="Calibri"/>
        <family val="2"/>
        <scheme val="minor"/>
      </rPr>
      <t xml:space="preserve"> NOTE: This list is used in the 'Licenses' tab to summarize by Licenses in the 'Summary' tab.</t>
    </r>
    <r>
      <rPr>
        <sz val="10"/>
        <color theme="1"/>
        <rFont val="Calibri"/>
        <family val="2"/>
        <scheme val="minor"/>
      </rPr>
      <t xml:space="preserve">
  - Services Proposed - Define the Services being proposed.  
</t>
    </r>
    <r>
      <rPr>
        <i/>
        <sz val="10"/>
        <color theme="1"/>
        <rFont val="Calibri"/>
        <family val="2"/>
        <scheme val="minor"/>
      </rPr>
      <t xml:space="preserve">     NOTE: This list is referenced in the 'Services' tab to summarize by Services in the 'Summary' tab.</t>
    </r>
  </si>
  <si>
    <t xml:space="preserve">Licenses </t>
  </si>
  <si>
    <r>
      <t xml:space="preserve">Provide a detailed breakout of software pricing or other licensed products needed to meet the RFP requirements. Identify the number of user licenses being proposed and clearly describe the basis for licensing and method to justify number of licenses being proposed.  </t>
    </r>
    <r>
      <rPr>
        <i/>
        <sz val="10"/>
        <color theme="1"/>
        <rFont val="Calibri"/>
        <family val="2"/>
        <scheme val="minor"/>
      </rPr>
      <t>NOTE: The 'Software' column in this tab references the 'ERP Software Proposed' list in the 'Summary' tab.  Make sure to select a valid entry so that the 'Licenses and Ongoing Maintenance Costs' section in the 'Summary' tab will summarize correctly.</t>
    </r>
  </si>
  <si>
    <t>Services</t>
  </si>
  <si>
    <r>
      <t xml:space="preserve">Identify the quantity, hourly rate, and total cost for all professional services needed to ensure a successful implementation.  Proposers are encouraged to provide a breakdown of the service categories that will be provided to support the implementation to allow evaluators to understand the level of effort, resources, and cost of services. </t>
    </r>
    <r>
      <rPr>
        <i/>
        <sz val="10"/>
        <color theme="1"/>
        <rFont val="Calibri"/>
        <family val="2"/>
        <scheme val="minor"/>
      </rPr>
      <t>NOTE: The 'Software' column in this tab references the 'ERP Software Proposed' list in the 'Summary' tab.  And the 'Services' column in this tab references the 'Services Proposed' list in the Summary tab.  Make sure to select a valid entries for these columns so that the 'Services Cost by Service' and 'Services cost by Software' sections in the 'Summary' tab will summarize correctly.</t>
    </r>
  </si>
  <si>
    <t>SaaS-Hosting</t>
  </si>
  <si>
    <r>
      <t xml:space="preserve">Provide a detailed breakout of software hosted pricing needed to meet the RFP requirements. </t>
    </r>
    <r>
      <rPr>
        <i/>
        <sz val="10"/>
        <rFont val="Calibri"/>
        <family val="2"/>
        <scheme val="minor"/>
      </rPr>
      <t>NOTE: The 'Software' column in this tab references the 'ERP Software Proposed' list in the 'Summary' tab.  Make sure to select a valid entry so that the 'Hosting Costs' section in the 'Summary' tab will summarize correctly.</t>
    </r>
  </si>
  <si>
    <t>Training</t>
  </si>
  <si>
    <t>Optional Products</t>
  </si>
  <si>
    <t>Identify any optional product offerings that may be of interest that the Proposer would like to recommend.</t>
  </si>
  <si>
    <t>Optional Services</t>
  </si>
  <si>
    <t>Identify any optional service offerings that may be of interest that the Proposer would like to recommend.</t>
  </si>
  <si>
    <t>Solution Pricing Summary</t>
  </si>
  <si>
    <t>Proposer Name:</t>
  </si>
  <si>
    <t>SaaS (Yes/No):</t>
  </si>
  <si>
    <t>Solution Name:</t>
  </si>
  <si>
    <t>&lt;Enter Solution Description&gt;</t>
  </si>
  <si>
    <t>PHCM:</t>
  </si>
  <si>
    <t>ERP Software Proposed:</t>
  </si>
  <si>
    <t>Classification</t>
  </si>
  <si>
    <t>PO</t>
  </si>
  <si>
    <t>Services Proposed:</t>
  </si>
  <si>
    <t>Setup</t>
  </si>
  <si>
    <t>Compensation</t>
  </si>
  <si>
    <t>AP</t>
  </si>
  <si>
    <t>Single Sign-on (SSO)</t>
  </si>
  <si>
    <t>Recruitment</t>
  </si>
  <si>
    <t>Sourcing</t>
  </si>
  <si>
    <t>Branding</t>
  </si>
  <si>
    <t>Onboarding</t>
  </si>
  <si>
    <t>eProcurement</t>
  </si>
  <si>
    <t>Time Clock Devices</t>
  </si>
  <si>
    <t>Offboarding</t>
  </si>
  <si>
    <t>Supplier Portal</t>
  </si>
  <si>
    <t>Inegration</t>
  </si>
  <si>
    <t>Core HR</t>
  </si>
  <si>
    <t>Supplier Maintenance</t>
  </si>
  <si>
    <t>Learning Management</t>
  </si>
  <si>
    <t>Pcard</t>
  </si>
  <si>
    <t xml:space="preserve">Time and Leave Administration </t>
  </si>
  <si>
    <t xml:space="preserve">Requisition </t>
  </si>
  <si>
    <t>Benefits</t>
  </si>
  <si>
    <t>AR</t>
  </si>
  <si>
    <t>Payroll</t>
  </si>
  <si>
    <t>Billing</t>
  </si>
  <si>
    <t>Cach Management</t>
  </si>
  <si>
    <t>Data Change Request Management</t>
  </si>
  <si>
    <t xml:space="preserve"> Project Costing</t>
  </si>
  <si>
    <t>Forms</t>
  </si>
  <si>
    <t>Grants Management</t>
  </si>
  <si>
    <t>Employee Self Service</t>
  </si>
  <si>
    <t>Contract Management</t>
  </si>
  <si>
    <t>Asset Management</t>
  </si>
  <si>
    <t xml:space="preserve">Budget </t>
  </si>
  <si>
    <t>Budget Control</t>
  </si>
  <si>
    <t>GL</t>
  </si>
  <si>
    <t>Lease Management</t>
  </si>
  <si>
    <t>Expense Management</t>
  </si>
  <si>
    <t>One Time</t>
  </si>
  <si>
    <t>Year 1</t>
  </si>
  <si>
    <t>Year 2</t>
  </si>
  <si>
    <t>Year 3</t>
  </si>
  <si>
    <t>Year 4</t>
  </si>
  <si>
    <t>Year 5</t>
  </si>
  <si>
    <t>Grand Total</t>
  </si>
  <si>
    <t>Total Solution Cost</t>
  </si>
  <si>
    <t>Total Solution Cost with Options</t>
  </si>
  <si>
    <t>Licenses and Ongoing Maintenance Costs</t>
  </si>
  <si>
    <t>Vendor</t>
  </si>
  <si>
    <t>Software</t>
  </si>
  <si>
    <t># of Licenses</t>
  </si>
  <si>
    <t>One Time Cost</t>
  </si>
  <si>
    <t>Check to Summary Tab -&gt;</t>
  </si>
  <si>
    <t>Group by Vendor and Software</t>
  </si>
  <si>
    <t>Notes and Assumptions</t>
  </si>
  <si>
    <t>Services Costs</t>
  </si>
  <si>
    <t>Service</t>
  </si>
  <si>
    <t>Description</t>
  </si>
  <si>
    <t># of Hours</t>
  </si>
  <si>
    <t>Group by Vendor and Service</t>
  </si>
  <si>
    <t>Hosting Costs</t>
  </si>
  <si>
    <t>Training Description</t>
  </si>
  <si>
    <t># of Users</t>
  </si>
  <si>
    <t>Cost Per Training</t>
  </si>
  <si>
    <t>Total</t>
  </si>
  <si>
    <t>Notes / Assumptions</t>
  </si>
  <si>
    <t>Historical data Integration workshops:</t>
  </si>
  <si>
    <t>Governance workshops:</t>
  </si>
  <si>
    <t>Reporting workshops</t>
  </si>
  <si>
    <t>User training</t>
  </si>
  <si>
    <t>Training materials</t>
  </si>
  <si>
    <t>Other (please specify training)</t>
  </si>
  <si>
    <t>Group by Software</t>
  </si>
  <si>
    <t>Optional Services Costs</t>
  </si>
  <si>
    <t>&lt;Enter Proposer Name&gt;</t>
  </si>
  <si>
    <r>
      <rPr>
        <i/>
        <sz val="10"/>
        <rFont val="Calibri"/>
        <family val="2"/>
        <scheme val="minor"/>
      </rPr>
      <t xml:space="preserve">NOTE: This workbook is setup with formulas to autocalulate costs, subtotal and total within individual tabs with references to individual tab subtotals in the Summary Tab.
 It is also formatted for user friendly printing in landscape mode.  </t>
    </r>
  </si>
  <si>
    <t>&lt;Enter Yes or No&gt;</t>
  </si>
  <si>
    <t xml:space="preserve">Instructions: </t>
  </si>
  <si>
    <t xml:space="preserve">Description: Enter name of Module for software listed or description. If 'Other' entered for software, enter name of product or describe product.  </t>
  </si>
  <si>
    <t>Cost/License: If Unlimited Licenses, enter "Unlim" in "# of Licenses" and enter total cost in "Cost/License"</t>
  </si>
  <si>
    <t>Cost/ License</t>
  </si>
  <si>
    <t>Rate/ Hour</t>
  </si>
  <si>
    <t>Flat Rate Proposals: If Flat Rate for service, enter "Flat" in "# of Hours" and enter total cost in "Rate/Hour"</t>
  </si>
  <si>
    <t>Instructions:</t>
  </si>
  <si>
    <t>Year 6</t>
  </si>
  <si>
    <t>Year 7</t>
  </si>
  <si>
    <t>Year 8</t>
  </si>
  <si>
    <t>Year 9</t>
  </si>
  <si>
    <t>Year 10</t>
  </si>
  <si>
    <t>FMS-Reporting Analytics</t>
  </si>
  <si>
    <t>PHCM-Reporting Analytics</t>
  </si>
  <si>
    <t>FMS:</t>
  </si>
  <si>
    <t>Training Costs</t>
  </si>
  <si>
    <t>Appendix P - Cost Proposal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</si>
</sst>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quot;$&quot;* #,##0_);_(&quot;$&quot;* \(#,##0\);_(&quot;$&quot;* &quot;-&quot;??_);_(@_)"/>
    <numFmt numFmtId="165" formatCode="_(* #,##0_);_(* \(#,##0\);_(* &quot;-&quot;??_);_(@_)"/>
  </numFmts>
  <fonts count="23" x14ac:knownFonts="1">
    <font>
      <sz val="11"/>
      <color theme="1"/>
      <name val="Calibri"/>
      <family val="2"/>
      <scheme val="minor"/>
    </font>
    <font>
      <sz val="11"/>
      <color theme="1"/>
      <name val="Calibri"/>
      <family val="2"/>
      <scheme val="minor"/>
    </font>
    <font>
      <sz val="10"/>
      <name val="Calibri"/>
      <family val="2"/>
      <scheme val="minor"/>
    </font>
    <font>
      <b/>
      <sz val="12"/>
      <name val="Calibri"/>
      <family val="2"/>
      <scheme val="minor"/>
    </font>
    <font>
      <sz val="10"/>
      <color theme="0"/>
      <name val="Calibri"/>
      <family val="2"/>
      <scheme val="minor"/>
    </font>
    <font>
      <b/>
      <sz val="10"/>
      <name val="Calibri"/>
      <family val="2"/>
      <scheme val="minor"/>
    </font>
    <font>
      <sz val="10"/>
      <color theme="1"/>
      <name val="Calibri"/>
      <family val="2"/>
      <scheme val="minor"/>
    </font>
    <font>
      <b/>
      <u/>
      <sz val="10"/>
      <name val="Calibri"/>
      <family val="2"/>
      <scheme val="minor"/>
    </font>
    <font>
      <b/>
      <sz val="10"/>
      <color theme="1"/>
      <name val="Calibri"/>
      <family val="2"/>
      <scheme val="minor"/>
    </font>
    <font>
      <sz val="11"/>
      <name val="Calibri"/>
      <family val="2"/>
      <scheme val="minor"/>
    </font>
    <font>
      <b/>
      <sz val="10"/>
      <color theme="0"/>
      <name val="Calibri"/>
      <family val="2"/>
      <scheme val="minor"/>
    </font>
    <font>
      <b/>
      <sz val="12"/>
      <color theme="0"/>
      <name val="Calibri"/>
      <family val="2"/>
      <scheme val="minor"/>
    </font>
    <font>
      <sz val="9"/>
      <name val="Calibri"/>
      <family val="2"/>
      <scheme val="minor"/>
    </font>
    <font>
      <b/>
      <sz val="9"/>
      <color theme="0"/>
      <name val="Calibri"/>
      <family val="2"/>
      <scheme val="minor"/>
    </font>
    <font>
      <b/>
      <sz val="12"/>
      <color theme="1"/>
      <name val="Calibri"/>
      <family val="2"/>
      <scheme val="minor"/>
    </font>
    <font>
      <sz val="12"/>
      <color theme="1"/>
      <name val="Calibri"/>
      <family val="2"/>
      <scheme val="minor"/>
    </font>
    <font>
      <sz val="10"/>
      <color rgb="FFFF0000"/>
      <name val="Calibri"/>
      <family val="2"/>
      <scheme val="minor"/>
    </font>
    <font>
      <u/>
      <sz val="11"/>
      <color theme="10"/>
      <name val="Calibri"/>
      <family val="2"/>
      <scheme val="minor"/>
    </font>
    <font>
      <i/>
      <sz val="10"/>
      <color theme="1"/>
      <name val="Calibri"/>
      <family val="2"/>
      <scheme val="minor"/>
    </font>
    <font>
      <i/>
      <sz val="10"/>
      <name val="Calibri"/>
      <family val="2"/>
      <scheme val="minor"/>
    </font>
    <font>
      <u/>
      <sz val="10"/>
      <color theme="10"/>
      <name val="Calibri"/>
      <family val="2"/>
      <scheme val="minor"/>
    </font>
    <font>
      <sz val="10"/>
      <color theme="1"/>
      <name val="Calibri"/>
      <family val="2"/>
    </font>
    <font>
      <sz val="10"/>
      <color rgb="FF790000"/>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3"/>
        <bgColor indexed="64"/>
      </patternFill>
    </fill>
    <fill>
      <patternFill patternType="gray125">
        <bgColor theme="0" tint="-0.14999847407452621"/>
      </patternFill>
    </fill>
  </fills>
  <borders count="2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right/>
      <top style="thin">
        <color indexed="64"/>
      </top>
      <bottom style="double">
        <color indexed="64"/>
      </bottom>
      <diagonal/>
    </border>
    <border>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auto="1"/>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17" fillId="0" borderId="0" applyNumberFormat="0" applyFill="0" applyBorder="0" applyAlignment="0" applyProtection="0"/>
  </cellStyleXfs>
  <cellXfs count="143">
    <xf numFmtId="0" fontId="0" fillId="0" borderId="0" xfId="0"/>
    <xf numFmtId="0" fontId="3" fillId="0" borderId="0" xfId="0" applyFont="1" applyAlignment="1">
      <alignment vertical="center"/>
    </xf>
    <xf numFmtId="0" fontId="5" fillId="0" borderId="0" xfId="0" applyFont="1" applyAlignment="1">
      <alignment vertical="center"/>
    </xf>
    <xf numFmtId="0" fontId="6" fillId="0" borderId="0" xfId="0" applyFont="1" applyAlignment="1">
      <alignment vertical="top"/>
    </xf>
    <xf numFmtId="0" fontId="2" fillId="0" borderId="0" xfId="0" applyFont="1" applyAlignment="1">
      <alignment vertical="top"/>
    </xf>
    <xf numFmtId="0" fontId="3" fillId="0" borderId="0" xfId="0" applyFont="1" applyAlignment="1">
      <alignment vertical="center" wrapText="1"/>
    </xf>
    <xf numFmtId="0" fontId="5" fillId="0" borderId="0" xfId="0" applyFont="1" applyAlignment="1">
      <alignment vertical="center" wrapText="1"/>
    </xf>
    <xf numFmtId="0" fontId="9" fillId="0" borderId="0" xfId="0" applyFont="1"/>
    <xf numFmtId="0" fontId="2" fillId="0" borderId="0" xfId="0" applyFont="1"/>
    <xf numFmtId="0" fontId="5" fillId="0" borderId="0" xfId="0" applyFont="1"/>
    <xf numFmtId="0" fontId="2" fillId="0" borderId="0" xfId="0" applyFont="1" applyAlignment="1">
      <alignment wrapText="1"/>
    </xf>
    <xf numFmtId="0" fontId="4" fillId="4" borderId="5" xfId="0" applyFont="1" applyFill="1" applyBorder="1" applyAlignment="1">
      <alignment horizontal="center" vertical="center" wrapText="1"/>
    </xf>
    <xf numFmtId="164" fontId="2" fillId="3" borderId="5" xfId="2" applyNumberFormat="1" applyFont="1" applyFill="1" applyBorder="1" applyAlignment="1" applyProtection="1">
      <alignment vertical="center" wrapText="1"/>
      <protection locked="0"/>
    </xf>
    <xf numFmtId="164" fontId="2" fillId="2" borderId="5" xfId="0" applyNumberFormat="1" applyFont="1" applyFill="1" applyBorder="1" applyAlignment="1">
      <alignment vertical="center"/>
    </xf>
    <xf numFmtId="0" fontId="2" fillId="0" borderId="0" xfId="0" applyFont="1" applyAlignment="1">
      <alignment vertical="center"/>
    </xf>
    <xf numFmtId="164" fontId="2" fillId="0" borderId="0" xfId="0" applyNumberFormat="1" applyFont="1" applyAlignment="1">
      <alignment vertical="center"/>
    </xf>
    <xf numFmtId="0" fontId="10" fillId="0" borderId="0" xfId="0" applyFont="1" applyAlignment="1">
      <alignment horizontal="left" vertical="center" wrapText="1"/>
    </xf>
    <xf numFmtId="164" fontId="10" fillId="0" borderId="0" xfId="2" applyNumberFormat="1" applyFont="1" applyFill="1" applyBorder="1" applyAlignment="1" applyProtection="1">
      <alignment vertical="center" wrapText="1"/>
    </xf>
    <xf numFmtId="0" fontId="2" fillId="0" borderId="0" xfId="0" applyFont="1" applyAlignment="1">
      <alignment horizontal="center" vertical="center"/>
    </xf>
    <xf numFmtId="0" fontId="10" fillId="4" borderId="7" xfId="0" applyFont="1" applyFill="1" applyBorder="1" applyAlignment="1">
      <alignment horizontal="left" vertical="center"/>
    </xf>
    <xf numFmtId="165" fontId="10" fillId="4" borderId="8" xfId="1" applyNumberFormat="1" applyFont="1" applyFill="1" applyBorder="1" applyAlignment="1">
      <alignment vertical="center"/>
    </xf>
    <xf numFmtId="44" fontId="10" fillId="4" borderId="8" xfId="0" applyNumberFormat="1" applyFont="1" applyFill="1" applyBorder="1" applyAlignment="1">
      <alignment vertical="center"/>
    </xf>
    <xf numFmtId="164" fontId="10" fillId="4" borderId="8" xfId="0" applyNumberFormat="1" applyFont="1" applyFill="1" applyBorder="1" applyAlignment="1">
      <alignment vertical="center"/>
    </xf>
    <xf numFmtId="0" fontId="10" fillId="4" borderId="9" xfId="0" applyFont="1" applyFill="1" applyBorder="1" applyAlignment="1">
      <alignment horizontal="left" vertical="center" wrapText="1"/>
    </xf>
    <xf numFmtId="0" fontId="12" fillId="0" borderId="5" xfId="1" applyNumberFormat="1" applyFont="1" applyFill="1" applyBorder="1" applyAlignment="1" applyProtection="1">
      <alignment horizontal="center" vertical="center" wrapText="1"/>
      <protection locked="0"/>
    </xf>
    <xf numFmtId="164" fontId="12" fillId="3" borderId="5" xfId="2" applyNumberFormat="1" applyFont="1" applyFill="1" applyBorder="1" applyAlignment="1" applyProtection="1">
      <alignment vertical="center" wrapText="1"/>
      <protection locked="0"/>
    </xf>
    <xf numFmtId="164" fontId="12" fillId="2" borderId="5" xfId="2" applyNumberFormat="1" applyFont="1" applyFill="1" applyBorder="1" applyAlignment="1" applyProtection="1">
      <alignment vertical="center" wrapText="1"/>
    </xf>
    <xf numFmtId="164" fontId="12" fillId="0" borderId="5" xfId="2" applyNumberFormat="1" applyFont="1" applyFill="1" applyBorder="1" applyAlignment="1" applyProtection="1">
      <alignment vertical="center" wrapText="1"/>
      <protection locked="0"/>
    </xf>
    <xf numFmtId="0" fontId="12" fillId="0" borderId="5" xfId="0" applyFont="1" applyBorder="1" applyAlignment="1" applyProtection="1">
      <alignment horizontal="left" vertical="center" wrapText="1"/>
      <protection locked="0"/>
    </xf>
    <xf numFmtId="0" fontId="4" fillId="4" borderId="4" xfId="0" applyFont="1" applyFill="1" applyBorder="1" applyAlignment="1">
      <alignment horizontal="center" vertical="center" wrapText="1"/>
    </xf>
    <xf numFmtId="0" fontId="4" fillId="4" borderId="6" xfId="0" applyFont="1" applyFill="1" applyBorder="1" applyAlignment="1">
      <alignment horizontal="center" vertical="center" wrapText="1"/>
    </xf>
    <xf numFmtId="164" fontId="12" fillId="2" borderId="6" xfId="2" applyNumberFormat="1" applyFont="1" applyFill="1" applyBorder="1" applyAlignment="1" applyProtection="1">
      <alignment vertical="center" wrapText="1"/>
    </xf>
    <xf numFmtId="0" fontId="12" fillId="0" borderId="4" xfId="0" applyFont="1" applyBorder="1" applyAlignment="1" applyProtection="1">
      <alignment horizontal="left" vertical="center" wrapText="1"/>
      <protection locked="0"/>
    </xf>
    <xf numFmtId="164" fontId="13" fillId="4" borderId="19" xfId="2" applyNumberFormat="1" applyFont="1" applyFill="1" applyBorder="1" applyAlignment="1" applyProtection="1">
      <alignment vertical="center" wrapText="1"/>
    </xf>
    <xf numFmtId="164" fontId="13" fillId="4" borderId="20" xfId="2" applyNumberFormat="1" applyFont="1" applyFill="1" applyBorder="1" applyAlignment="1" applyProtection="1">
      <alignment vertical="center" wrapText="1"/>
    </xf>
    <xf numFmtId="164" fontId="2" fillId="2" borderId="6" xfId="2" applyNumberFormat="1" applyFont="1" applyFill="1" applyBorder="1" applyAlignment="1">
      <alignment vertical="center" wrapText="1"/>
    </xf>
    <xf numFmtId="164" fontId="10" fillId="4" borderId="20" xfId="2" applyNumberFormat="1" applyFont="1" applyFill="1" applyBorder="1" applyAlignment="1" applyProtection="1">
      <alignment vertical="center" wrapText="1"/>
    </xf>
    <xf numFmtId="0" fontId="15" fillId="0" borderId="0" xfId="0" applyFont="1" applyAlignment="1">
      <alignment vertical="top"/>
    </xf>
    <xf numFmtId="0" fontId="5" fillId="0" borderId="0" xfId="0" applyFont="1" applyAlignment="1">
      <alignment horizontal="center" vertical="center"/>
    </xf>
    <xf numFmtId="0" fontId="12" fillId="3" borderId="4" xfId="0" applyFont="1" applyFill="1" applyBorder="1" applyAlignment="1" applyProtection="1">
      <alignment horizontal="left" vertical="center" wrapText="1"/>
      <protection locked="0"/>
    </xf>
    <xf numFmtId="0" fontId="12" fillId="3" borderId="5" xfId="0" applyFont="1" applyFill="1" applyBorder="1" applyAlignment="1" applyProtection="1">
      <alignment horizontal="left" vertical="center" wrapText="1"/>
      <protection locked="0"/>
    </xf>
    <xf numFmtId="0" fontId="12" fillId="3" borderId="5" xfId="1" applyNumberFormat="1" applyFont="1" applyFill="1" applyBorder="1" applyAlignment="1" applyProtection="1">
      <alignment horizontal="center" vertical="center" wrapText="1"/>
      <protection locked="0"/>
    </xf>
    <xf numFmtId="0" fontId="3" fillId="2" borderId="0" xfId="0" applyFont="1" applyFill="1" applyAlignment="1">
      <alignment vertical="center"/>
    </xf>
    <xf numFmtId="0" fontId="3" fillId="2" borderId="0" xfId="0" applyFont="1" applyFill="1" applyAlignment="1">
      <alignment horizontal="left" vertical="center"/>
    </xf>
    <xf numFmtId="0" fontId="3" fillId="2" borderId="0" xfId="0" applyFont="1" applyFill="1" applyAlignment="1">
      <alignment horizontal="center" vertical="center"/>
    </xf>
    <xf numFmtId="0" fontId="3" fillId="2" borderId="0" xfId="0" applyFont="1" applyFill="1" applyAlignment="1">
      <alignment horizontal="right" vertical="center"/>
    </xf>
    <xf numFmtId="0" fontId="2" fillId="2" borderId="0" xfId="0" applyFont="1" applyFill="1" applyAlignment="1">
      <alignment horizontal="left" vertical="center"/>
    </xf>
    <xf numFmtId="0" fontId="2" fillId="2" borderId="0" xfId="0" applyFont="1" applyFill="1" applyAlignment="1">
      <alignment horizontal="center" vertical="center"/>
    </xf>
    <xf numFmtId="0" fontId="2" fillId="2" borderId="0" xfId="0" applyFont="1" applyFill="1" applyAlignment="1">
      <alignment vertical="center"/>
    </xf>
    <xf numFmtId="0" fontId="10" fillId="2" borderId="0" xfId="0" applyFont="1" applyFill="1" applyAlignment="1">
      <alignment horizontal="center" vertical="center" wrapText="1"/>
    </xf>
    <xf numFmtId="164" fontId="2" fillId="2" borderId="0" xfId="2" applyNumberFormat="1" applyFont="1" applyFill="1" applyBorder="1" applyAlignment="1" applyProtection="1">
      <alignment horizontal="center" vertical="center" wrapText="1"/>
    </xf>
    <xf numFmtId="164" fontId="2" fillId="2" borderId="0" xfId="0" applyNumberFormat="1" applyFont="1" applyFill="1" applyAlignment="1">
      <alignment vertical="center"/>
    </xf>
    <xf numFmtId="0" fontId="10" fillId="2" borderId="0" xfId="0" applyFont="1" applyFill="1" applyAlignment="1">
      <alignment horizontal="left" vertical="center" wrapText="1"/>
    </xf>
    <xf numFmtId="164" fontId="10" fillId="2" borderId="0" xfId="2" applyNumberFormat="1" applyFont="1" applyFill="1" applyBorder="1" applyAlignment="1" applyProtection="1">
      <alignment vertical="center" wrapText="1"/>
    </xf>
    <xf numFmtId="164" fontId="2" fillId="2" borderId="0" xfId="2" applyNumberFormat="1" applyFont="1" applyFill="1" applyBorder="1" applyAlignment="1" applyProtection="1">
      <alignment vertical="center" wrapText="1"/>
    </xf>
    <xf numFmtId="0" fontId="2" fillId="3" borderId="4" xfId="0" applyFont="1" applyFill="1" applyBorder="1" applyAlignment="1" applyProtection="1">
      <alignment horizontal="left" vertical="center" wrapText="1"/>
      <protection locked="0"/>
    </xf>
    <xf numFmtId="0" fontId="2" fillId="3" borderId="5" xfId="0" applyFont="1" applyFill="1" applyBorder="1" applyAlignment="1" applyProtection="1">
      <alignment horizontal="left" vertical="center" wrapText="1"/>
      <protection locked="0"/>
    </xf>
    <xf numFmtId="0" fontId="2" fillId="3" borderId="5" xfId="1" applyNumberFormat="1" applyFont="1" applyFill="1" applyBorder="1" applyAlignment="1" applyProtection="1">
      <alignment horizontal="center" vertical="center" wrapText="1"/>
      <protection locked="0"/>
    </xf>
    <xf numFmtId="0" fontId="5" fillId="2" borderId="0" xfId="0" applyFont="1" applyFill="1"/>
    <xf numFmtId="44" fontId="5" fillId="2" borderId="0" xfId="0" applyNumberFormat="1" applyFont="1" applyFill="1"/>
    <xf numFmtId="164" fontId="5" fillId="2" borderId="0" xfId="0" applyNumberFormat="1" applyFont="1" applyFill="1"/>
    <xf numFmtId="0" fontId="5" fillId="2" borderId="0" xfId="0" applyFont="1" applyFill="1" applyAlignment="1">
      <alignment wrapText="1"/>
    </xf>
    <xf numFmtId="0" fontId="2" fillId="3" borderId="4" xfId="0" applyFont="1" applyFill="1" applyBorder="1" applyAlignment="1" applyProtection="1">
      <alignment horizontal="left" vertical="center"/>
      <protection locked="0"/>
    </xf>
    <xf numFmtId="165" fontId="2" fillId="3" borderId="5" xfId="1" applyNumberFormat="1" applyFont="1" applyFill="1" applyBorder="1" applyAlignment="1" applyProtection="1">
      <alignment vertical="center"/>
      <protection locked="0"/>
    </xf>
    <xf numFmtId="44" fontId="2" fillId="3" borderId="5" xfId="2" applyFont="1" applyFill="1" applyBorder="1" applyAlignment="1" applyProtection="1">
      <alignment vertical="center"/>
      <protection locked="0"/>
    </xf>
    <xf numFmtId="0" fontId="2" fillId="3" borderId="6" xfId="0" applyFont="1" applyFill="1" applyBorder="1" applyAlignment="1" applyProtection="1">
      <alignment horizontal="left" vertical="center" wrapText="1"/>
      <protection locked="0"/>
    </xf>
    <xf numFmtId="0" fontId="6" fillId="2" borderId="0" xfId="0" applyFont="1" applyFill="1" applyAlignment="1">
      <alignment vertical="top"/>
    </xf>
    <xf numFmtId="0" fontId="6" fillId="2" borderId="0" xfId="0" applyFont="1" applyFill="1" applyAlignment="1">
      <alignment vertical="top" wrapText="1"/>
    </xf>
    <xf numFmtId="0" fontId="6" fillId="2" borderId="0" xfId="0" applyFont="1" applyFill="1" applyAlignment="1">
      <alignment horizontal="left" vertical="top" wrapText="1"/>
    </xf>
    <xf numFmtId="0" fontId="6" fillId="0" borderId="0" xfId="0" applyFont="1" applyAlignment="1">
      <alignment vertical="center"/>
    </xf>
    <xf numFmtId="0" fontId="6" fillId="2" borderId="0" xfId="0" applyFont="1" applyFill="1" applyAlignment="1">
      <alignment vertical="center"/>
    </xf>
    <xf numFmtId="0" fontId="2" fillId="2" borderId="0" xfId="0" applyFont="1" applyFill="1" applyAlignment="1">
      <alignment horizontal="right" vertical="center"/>
    </xf>
    <xf numFmtId="0" fontId="6" fillId="2" borderId="0" xfId="0" applyFont="1" applyFill="1" applyAlignment="1">
      <alignment horizontal="left" vertical="center"/>
    </xf>
    <xf numFmtId="0" fontId="8" fillId="2" borderId="0" xfId="0" applyFont="1" applyFill="1" applyAlignment="1">
      <alignment vertical="center"/>
    </xf>
    <xf numFmtId="0" fontId="8" fillId="2" borderId="0" xfId="0" applyFont="1" applyFill="1" applyAlignment="1">
      <alignment horizontal="left" vertical="center"/>
    </xf>
    <xf numFmtId="0" fontId="2" fillId="2" borderId="10" xfId="0" applyFont="1" applyFill="1" applyBorder="1" applyAlignment="1">
      <alignment horizontal="left" vertical="center"/>
    </xf>
    <xf numFmtId="0" fontId="2" fillId="2" borderId="10" xfId="0" applyFont="1" applyFill="1" applyBorder="1" applyAlignment="1">
      <alignment horizontal="center" vertical="center" wrapText="1"/>
    </xf>
    <xf numFmtId="164" fontId="2" fillId="5" borderId="0" xfId="0" applyNumberFormat="1" applyFont="1" applyFill="1" applyAlignment="1">
      <alignment vertical="center"/>
    </xf>
    <xf numFmtId="0" fontId="5" fillId="2" borderId="12" xfId="0" applyFont="1" applyFill="1" applyBorder="1" applyAlignment="1">
      <alignment vertical="center"/>
    </xf>
    <xf numFmtId="164" fontId="5" fillId="2" borderId="12" xfId="0" applyNumberFormat="1" applyFont="1" applyFill="1" applyBorder="1" applyAlignment="1">
      <alignment vertical="center"/>
    </xf>
    <xf numFmtId="0" fontId="5" fillId="2" borderId="0" xfId="0" applyFont="1" applyFill="1" applyAlignment="1">
      <alignment vertical="center"/>
    </xf>
    <xf numFmtId="0" fontId="2" fillId="2" borderId="10" xfId="0" applyFont="1" applyFill="1" applyBorder="1" applyAlignment="1">
      <alignment vertical="center"/>
    </xf>
    <xf numFmtId="164" fontId="2" fillId="2" borderId="10" xfId="0" applyNumberFormat="1" applyFont="1" applyFill="1" applyBorder="1" applyAlignment="1">
      <alignment vertical="center"/>
    </xf>
    <xf numFmtId="0" fontId="5" fillId="2" borderId="11" xfId="0" applyFont="1" applyFill="1" applyBorder="1" applyAlignment="1">
      <alignment vertical="center"/>
    </xf>
    <xf numFmtId="164" fontId="5" fillId="2" borderId="11" xfId="0" applyNumberFormat="1" applyFont="1" applyFill="1" applyBorder="1" applyAlignment="1">
      <alignment vertical="center"/>
    </xf>
    <xf numFmtId="0" fontId="6" fillId="2" borderId="10" xfId="0" applyFont="1" applyFill="1" applyBorder="1" applyAlignment="1">
      <alignment vertical="center"/>
    </xf>
    <xf numFmtId="0" fontId="6" fillId="2" borderId="0" xfId="0" applyFont="1" applyFill="1" applyAlignment="1">
      <alignment horizontal="left" vertical="center" indent="2"/>
    </xf>
    <xf numFmtId="164" fontId="6" fillId="2" borderId="0" xfId="0" applyNumberFormat="1" applyFont="1" applyFill="1" applyAlignment="1">
      <alignment vertical="center"/>
    </xf>
    <xf numFmtId="0" fontId="6" fillId="2" borderId="11" xfId="0" applyFont="1" applyFill="1" applyBorder="1" applyAlignment="1">
      <alignment vertical="center"/>
    </xf>
    <xf numFmtId="164" fontId="6" fillId="2" borderId="11" xfId="0" applyNumberFormat="1" applyFont="1" applyFill="1" applyBorder="1" applyAlignment="1">
      <alignment vertical="center"/>
    </xf>
    <xf numFmtId="0" fontId="6" fillId="2" borderId="0" xfId="0" applyFont="1" applyFill="1" applyAlignment="1">
      <alignment horizontal="center" vertical="center"/>
    </xf>
    <xf numFmtId="0" fontId="16" fillId="2" borderId="0" xfId="0" applyFont="1" applyFill="1" applyAlignment="1">
      <alignment horizontal="right" vertical="center"/>
    </xf>
    <xf numFmtId="0" fontId="6" fillId="0" borderId="0" xfId="0" applyFont="1" applyAlignment="1">
      <alignment horizontal="center" vertical="center"/>
    </xf>
    <xf numFmtId="0" fontId="3" fillId="3" borderId="5" xfId="0" applyFont="1" applyFill="1" applyBorder="1" applyAlignment="1" applyProtection="1">
      <alignment horizontal="left" vertical="center"/>
      <protection locked="0"/>
    </xf>
    <xf numFmtId="164" fontId="2" fillId="2" borderId="6" xfId="2" applyNumberFormat="1" applyFont="1" applyFill="1" applyBorder="1" applyAlignment="1" applyProtection="1">
      <alignment vertical="center" wrapText="1"/>
    </xf>
    <xf numFmtId="0" fontId="0" fillId="2" borderId="0" xfId="0" applyFill="1"/>
    <xf numFmtId="0" fontId="6" fillId="0" borderId="0" xfId="0" applyFont="1" applyAlignment="1">
      <alignment vertical="top" wrapText="1"/>
    </xf>
    <xf numFmtId="49" fontId="6" fillId="2" borderId="0" xfId="0" applyNumberFormat="1" applyFont="1" applyFill="1" applyAlignment="1">
      <alignment horizontal="left" vertical="center"/>
    </xf>
    <xf numFmtId="49" fontId="8" fillId="2" borderId="0" xfId="0" applyNumberFormat="1" applyFont="1" applyFill="1" applyAlignment="1">
      <alignment horizontal="left" vertical="center"/>
    </xf>
    <xf numFmtId="0" fontId="9" fillId="2" borderId="0" xfId="0" applyFont="1" applyFill="1"/>
    <xf numFmtId="0" fontId="2" fillId="2" borderId="0" xfId="0" applyFont="1" applyFill="1" applyAlignment="1">
      <alignment horizontal="left" vertical="center" indent="2"/>
    </xf>
    <xf numFmtId="0" fontId="2" fillId="2" borderId="11" xfId="0" applyFont="1" applyFill="1" applyBorder="1" applyAlignment="1">
      <alignment vertical="center"/>
    </xf>
    <xf numFmtId="164" fontId="2" fillId="2" borderId="11" xfId="0" applyNumberFormat="1" applyFont="1" applyFill="1" applyBorder="1" applyAlignment="1">
      <alignment vertical="center"/>
    </xf>
    <xf numFmtId="0" fontId="21" fillId="0" borderId="5" xfId="0" applyFont="1" applyBorder="1" applyAlignment="1">
      <alignment wrapText="1"/>
    </xf>
    <xf numFmtId="0" fontId="2" fillId="0" borderId="0" xfId="0" applyFont="1" applyAlignment="1" applyProtection="1">
      <alignment vertical="center"/>
      <protection locked="0"/>
    </xf>
    <xf numFmtId="0" fontId="20" fillId="2" borderId="0" xfId="3" applyFont="1" applyFill="1" applyAlignment="1" applyProtection="1">
      <alignment vertical="top" wrapText="1"/>
      <protection locked="0"/>
    </xf>
    <xf numFmtId="0" fontId="3" fillId="2" borderId="0" xfId="0" applyFont="1" applyFill="1" applyAlignment="1" applyProtection="1">
      <alignment vertical="center"/>
      <protection locked="0"/>
    </xf>
    <xf numFmtId="0" fontId="3" fillId="2" borderId="0" xfId="0" applyFont="1" applyFill="1" applyAlignment="1" applyProtection="1">
      <alignment horizontal="left" vertical="center"/>
      <protection locked="0"/>
    </xf>
    <xf numFmtId="0" fontId="3" fillId="2" borderId="0" xfId="0" applyFont="1" applyFill="1" applyAlignment="1" applyProtection="1">
      <alignment horizontal="center" vertical="center"/>
      <protection locked="0"/>
    </xf>
    <xf numFmtId="0" fontId="3" fillId="2" borderId="0" xfId="0" applyFont="1" applyFill="1" applyAlignment="1" applyProtection="1">
      <alignment horizontal="right" vertical="center"/>
      <protection locked="0"/>
    </xf>
    <xf numFmtId="0" fontId="5" fillId="2" borderId="0" xfId="0" applyFont="1" applyFill="1" applyAlignment="1">
      <alignment horizontal="right" vertical="center"/>
    </xf>
    <xf numFmtId="0" fontId="10" fillId="4" borderId="4" xfId="0" applyFont="1" applyFill="1" applyBorder="1" applyAlignment="1">
      <alignment horizontal="left" vertical="center" wrapText="1"/>
    </xf>
    <xf numFmtId="164" fontId="10" fillId="4" borderId="5" xfId="2" applyNumberFormat="1" applyFont="1" applyFill="1" applyBorder="1" applyAlignment="1" applyProtection="1">
      <alignment horizontal="center" vertical="center" wrapText="1"/>
    </xf>
    <xf numFmtId="0" fontId="10" fillId="4" borderId="5" xfId="0" applyFont="1" applyFill="1" applyBorder="1" applyAlignment="1">
      <alignment horizontal="center" vertical="center" wrapText="1"/>
    </xf>
    <xf numFmtId="0" fontId="10" fillId="4" borderId="6" xfId="0" applyFont="1" applyFill="1" applyBorder="1" applyAlignment="1">
      <alignment horizontal="left" vertical="center" wrapText="1"/>
    </xf>
    <xf numFmtId="164" fontId="5" fillId="2" borderId="0" xfId="0" applyNumberFormat="1" applyFont="1" applyFill="1" applyAlignment="1">
      <alignment vertical="center"/>
    </xf>
    <xf numFmtId="0" fontId="8" fillId="2" borderId="0" xfId="0" applyFont="1" applyFill="1" applyAlignment="1">
      <alignment horizontal="right" vertical="center"/>
    </xf>
    <xf numFmtId="0" fontId="2" fillId="2" borderId="0" xfId="0" applyFont="1" applyFill="1" applyAlignment="1">
      <alignment horizontal="left" vertical="top" wrapText="1"/>
    </xf>
    <xf numFmtId="0" fontId="2" fillId="2" borderId="0" xfId="0" quotePrefix="1" applyFont="1" applyFill="1" applyAlignment="1">
      <alignment horizontal="left" vertical="top" wrapText="1"/>
    </xf>
    <xf numFmtId="0" fontId="5" fillId="2" borderId="0" xfId="0" applyFont="1" applyFill="1" applyAlignment="1">
      <alignment horizontal="left" vertical="center"/>
    </xf>
    <xf numFmtId="164" fontId="12" fillId="0" borderId="21" xfId="2" applyNumberFormat="1" applyFont="1" applyFill="1" applyBorder="1" applyAlignment="1" applyProtection="1">
      <alignment vertical="center" wrapText="1"/>
      <protection locked="0"/>
    </xf>
    <xf numFmtId="164" fontId="12" fillId="3" borderId="21" xfId="2" applyNumberFormat="1" applyFont="1" applyFill="1" applyBorder="1" applyAlignment="1" applyProtection="1">
      <alignment vertical="center" wrapText="1"/>
      <protection locked="0"/>
    </xf>
    <xf numFmtId="0" fontId="3" fillId="3" borderId="0" xfId="0" applyFont="1" applyFill="1" applyAlignment="1" applyProtection="1">
      <alignment horizontal="left" vertical="center"/>
      <protection locked="0"/>
    </xf>
    <xf numFmtId="0" fontId="2" fillId="2" borderId="0" xfId="0" applyFont="1" applyFill="1" applyAlignment="1">
      <alignment horizontal="center" vertical="center" wrapText="1"/>
    </xf>
    <xf numFmtId="0" fontId="22" fillId="2" borderId="0" xfId="0" applyFont="1" applyFill="1" applyAlignment="1">
      <alignment horizontal="right" vertical="center"/>
    </xf>
    <xf numFmtId="0" fontId="2" fillId="2" borderId="0" xfId="0" applyFont="1" applyFill="1" applyAlignment="1">
      <alignment horizontal="left" vertical="top"/>
    </xf>
    <xf numFmtId="0" fontId="3" fillId="2" borderId="0" xfId="0" applyFont="1" applyFill="1" applyAlignment="1">
      <alignment horizontal="left" vertical="top" wrapText="1"/>
    </xf>
    <xf numFmtId="0" fontId="3" fillId="2" borderId="0" xfId="0" applyFont="1" applyFill="1" applyAlignment="1">
      <alignment horizontal="left" vertical="top"/>
    </xf>
    <xf numFmtId="49" fontId="2" fillId="2" borderId="0" xfId="0" quotePrefix="1" applyNumberFormat="1" applyFont="1" applyFill="1" applyAlignment="1">
      <alignment horizontal="left" vertical="top" wrapText="1"/>
    </xf>
    <xf numFmtId="0" fontId="5" fillId="2" borderId="0" xfId="0" applyFont="1" applyFill="1" applyAlignment="1">
      <alignment horizontal="left" vertical="top" wrapText="1"/>
    </xf>
    <xf numFmtId="0" fontId="2" fillId="2" borderId="0" xfId="0" quotePrefix="1" applyFont="1" applyFill="1" applyAlignment="1">
      <alignment horizontal="left" vertical="top" wrapText="1"/>
    </xf>
    <xf numFmtId="0" fontId="2" fillId="2" borderId="0" xfId="0" applyFont="1" applyFill="1" applyAlignment="1">
      <alignment horizontal="left" vertical="top" wrapText="1"/>
    </xf>
    <xf numFmtId="0" fontId="14" fillId="3" borderId="5" xfId="0" applyFont="1" applyFill="1" applyBorder="1" applyAlignment="1" applyProtection="1">
      <alignment horizontal="left" vertical="center"/>
      <protection locked="0"/>
    </xf>
    <xf numFmtId="0" fontId="14" fillId="2" borderId="0" xfId="0" applyFont="1" applyFill="1" applyAlignment="1">
      <alignment horizontal="center" vertical="center"/>
    </xf>
    <xf numFmtId="0" fontId="11" fillId="4" borderId="13" xfId="0"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1" fillId="4" borderId="15" xfId="0" applyFont="1" applyFill="1" applyBorder="1" applyAlignment="1">
      <alignment horizontal="center" vertical="center" wrapText="1"/>
    </xf>
    <xf numFmtId="0" fontId="10" fillId="4" borderId="16" xfId="0" applyFont="1" applyFill="1" applyBorder="1" applyAlignment="1">
      <alignment horizontal="left" vertical="center" wrapText="1"/>
    </xf>
    <xf numFmtId="0" fontId="10" fillId="4" borderId="17" xfId="0" applyFont="1" applyFill="1" applyBorder="1" applyAlignment="1">
      <alignment horizontal="left" vertical="center" wrapText="1"/>
    </xf>
    <xf numFmtId="0" fontId="10" fillId="4" borderId="18" xfId="0" applyFont="1" applyFill="1" applyBorder="1" applyAlignment="1">
      <alignment horizontal="left" vertical="center" wrapText="1"/>
    </xf>
    <xf numFmtId="0" fontId="11" fillId="4" borderId="1"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4" borderId="3" xfId="0" applyFont="1" applyFill="1" applyBorder="1" applyAlignment="1">
      <alignment horizontal="center" vertical="center" wrapText="1"/>
    </xf>
  </cellXfs>
  <cellStyles count="4">
    <cellStyle name="Comma" xfId="1" builtinId="3"/>
    <cellStyle name="Currency" xfId="2" builtinId="4"/>
    <cellStyle name="Hyperlink" xfId="3" builtinId="8"/>
    <cellStyle name="Normal" xfId="0" builtinId="0"/>
  </cellStyles>
  <dxfs count="9">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148167</xdr:colOff>
      <xdr:row>40</xdr:row>
      <xdr:rowOff>95251</xdr:rowOff>
    </xdr:from>
    <xdr:to>
      <xdr:col>16</xdr:col>
      <xdr:colOff>571501</xdr:colOff>
      <xdr:row>73</xdr:row>
      <xdr:rowOff>0</xdr:rowOff>
    </xdr:to>
    <xdr:sp macro="" textlink="">
      <xdr:nvSpPr>
        <xdr:cNvPr id="3" name="TextBox 2">
          <a:extLst>
            <a:ext uri="{FF2B5EF4-FFF2-40B4-BE49-F238E27FC236}">
              <a16:creationId xmlns:a16="http://schemas.microsoft.com/office/drawing/2014/main" id="{00000000-0008-0000-0200-000003000000}"/>
            </a:ext>
          </a:extLst>
        </xdr:cNvPr>
        <xdr:cNvSpPr txBox="1"/>
      </xdr:nvSpPr>
      <xdr:spPr>
        <a:xfrm>
          <a:off x="148167" y="6720418"/>
          <a:ext cx="8741834" cy="51434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t>&lt;Enter notes and</a:t>
          </a:r>
          <a:r>
            <a:rPr lang="en-US" sz="1000" baseline="0"/>
            <a:t> assumptions&gt;</a:t>
          </a:r>
          <a:endParaRPr lang="en-US" sz="10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152400</xdr:colOff>
      <xdr:row>74</xdr:row>
      <xdr:rowOff>52916</xdr:rowOff>
    </xdr:from>
    <xdr:to>
      <xdr:col>6</xdr:col>
      <xdr:colOff>666750</xdr:colOff>
      <xdr:row>106</xdr:row>
      <xdr:rowOff>137584</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152400" y="6482291"/>
          <a:ext cx="8582025" cy="52662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t>&lt;Enter notes and</a:t>
          </a:r>
          <a:r>
            <a:rPr lang="en-US" sz="1000" baseline="0"/>
            <a:t> assumptions&gt;</a:t>
          </a:r>
          <a:endParaRPr lang="en-US" sz="10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148167</xdr:colOff>
      <xdr:row>40</xdr:row>
      <xdr:rowOff>95251</xdr:rowOff>
    </xdr:from>
    <xdr:to>
      <xdr:col>13</xdr:col>
      <xdr:colOff>571501</xdr:colOff>
      <xdr:row>73</xdr:row>
      <xdr:rowOff>0</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148167" y="6534151"/>
          <a:ext cx="8729134" cy="52482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t>&lt;Enter notes and</a:t>
          </a:r>
          <a:r>
            <a:rPr lang="en-US" sz="1000" baseline="0"/>
            <a:t> assumptions&gt;</a:t>
          </a:r>
          <a:endParaRPr lang="en-US" sz="10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123825</xdr:colOff>
      <xdr:row>27</xdr:row>
      <xdr:rowOff>52917</xdr:rowOff>
    </xdr:from>
    <xdr:to>
      <xdr:col>4</xdr:col>
      <xdr:colOff>4219575</xdr:colOff>
      <xdr:row>39</xdr:row>
      <xdr:rowOff>38100</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123825" y="4548717"/>
          <a:ext cx="8553450" cy="19282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t>&lt;Enter notes and</a:t>
          </a:r>
          <a:r>
            <a:rPr lang="en-US" sz="1000" baseline="0"/>
            <a:t> assumptions&gt;</a:t>
          </a:r>
          <a:endParaRPr lang="en-US" sz="10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95251</xdr:colOff>
      <xdr:row>28</xdr:row>
      <xdr:rowOff>95251</xdr:rowOff>
    </xdr:from>
    <xdr:to>
      <xdr:col>16</xdr:col>
      <xdr:colOff>677333</xdr:colOff>
      <xdr:row>40</xdr:row>
      <xdr:rowOff>74083</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95251" y="4508501"/>
          <a:ext cx="8900582" cy="188383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t>&lt;Enter notes and</a:t>
          </a:r>
          <a:r>
            <a:rPr lang="en-US" sz="1000" baseline="0"/>
            <a:t> assumptions&gt;</a:t>
          </a:r>
          <a:endParaRPr lang="en-US" sz="10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84666</xdr:colOff>
      <xdr:row>27</xdr:row>
      <xdr:rowOff>52917</xdr:rowOff>
    </xdr:from>
    <xdr:to>
      <xdr:col>6</xdr:col>
      <xdr:colOff>783166</xdr:colOff>
      <xdr:row>40</xdr:row>
      <xdr:rowOff>31751</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a:off x="84666" y="4307417"/>
          <a:ext cx="8773583" cy="20425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t>&lt;Enter notes and</a:t>
          </a:r>
          <a:r>
            <a:rPr lang="en-US" sz="1000" baseline="0"/>
            <a:t> assumptions&gt;</a:t>
          </a:r>
          <a:endParaRPr lang="en-US" sz="1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B16"/>
  <sheetViews>
    <sheetView tabSelected="1" zoomScaleNormal="100" workbookViewId="0">
      <selection activeCell="J9" sqref="J9"/>
    </sheetView>
  </sheetViews>
  <sheetFormatPr defaultColWidth="9.109375" defaultRowHeight="13.8" x14ac:dyDescent="0.3"/>
  <cols>
    <col min="1" max="1" width="17" style="3" customWidth="1"/>
    <col min="2" max="2" width="118.33203125" style="3" customWidth="1"/>
    <col min="3" max="16384" width="9.109375" style="3"/>
  </cols>
  <sheetData>
    <row r="1" spans="1:2" s="37" customFormat="1" ht="15.6" x14ac:dyDescent="0.3">
      <c r="A1" s="126" t="s">
        <v>118</v>
      </c>
      <c r="B1" s="127"/>
    </row>
    <row r="2" spans="1:2" ht="15.6" x14ac:dyDescent="0.3">
      <c r="A2" s="126"/>
      <c r="B2" s="127"/>
    </row>
    <row r="3" spans="1:2" x14ac:dyDescent="0.3">
      <c r="A3" s="129" t="s">
        <v>0</v>
      </c>
      <c r="B3" s="129"/>
    </row>
    <row r="4" spans="1:2" s="4" customFormat="1" ht="61.95" customHeight="1" x14ac:dyDescent="0.3">
      <c r="A4" s="130" t="s">
        <v>1</v>
      </c>
      <c r="B4" s="131"/>
    </row>
    <row r="5" spans="1:2" s="4" customFormat="1" ht="34.950000000000003" customHeight="1" x14ac:dyDescent="0.3">
      <c r="A5" s="128" t="s">
        <v>100</v>
      </c>
      <c r="B5" s="128"/>
    </row>
    <row r="6" spans="1:2" s="4" customFormat="1" x14ac:dyDescent="0.3">
      <c r="A6" s="118" t="s">
        <v>2</v>
      </c>
      <c r="B6" s="117"/>
    </row>
    <row r="7" spans="1:2" s="4" customFormat="1" ht="13.8" customHeight="1" x14ac:dyDescent="0.3">
      <c r="A7" s="125" t="s">
        <v>3</v>
      </c>
      <c r="B7" s="117"/>
    </row>
    <row r="8" spans="1:2" x14ac:dyDescent="0.3">
      <c r="A8" s="66"/>
      <c r="B8" s="66"/>
    </row>
    <row r="9" spans="1:2" ht="118.95" customHeight="1" x14ac:dyDescent="0.3">
      <c r="A9" s="105" t="s">
        <v>4</v>
      </c>
      <c r="B9" s="67" t="s">
        <v>5</v>
      </c>
    </row>
    <row r="10" spans="1:2" ht="58.5" customHeight="1" x14ac:dyDescent="0.3">
      <c r="A10" s="105" t="s">
        <v>6</v>
      </c>
      <c r="B10" s="68" t="s">
        <v>7</v>
      </c>
    </row>
    <row r="11" spans="1:2" ht="75" customHeight="1" x14ac:dyDescent="0.3">
      <c r="A11" s="105" t="s">
        <v>8</v>
      </c>
      <c r="B11" s="67" t="s">
        <v>9</v>
      </c>
    </row>
    <row r="12" spans="1:2" ht="41.4" x14ac:dyDescent="0.3">
      <c r="A12" s="105" t="s">
        <v>10</v>
      </c>
      <c r="B12" s="117" t="s">
        <v>11</v>
      </c>
    </row>
    <row r="13" spans="1:2" x14ac:dyDescent="0.3">
      <c r="A13" s="105" t="s">
        <v>12</v>
      </c>
      <c r="B13" s="117"/>
    </row>
    <row r="14" spans="1:2" ht="20.25" customHeight="1" x14ac:dyDescent="0.3">
      <c r="A14" s="105" t="s">
        <v>13</v>
      </c>
      <c r="B14" s="67" t="s">
        <v>14</v>
      </c>
    </row>
    <row r="15" spans="1:2" ht="20.25" customHeight="1" x14ac:dyDescent="0.3">
      <c r="A15" s="105" t="s">
        <v>15</v>
      </c>
      <c r="B15" s="67" t="s">
        <v>16</v>
      </c>
    </row>
    <row r="16" spans="1:2" x14ac:dyDescent="0.3">
      <c r="A16" s="96"/>
    </row>
  </sheetData>
  <mergeCells count="5">
    <mergeCell ref="A1:B1"/>
    <mergeCell ref="A2:B2"/>
    <mergeCell ref="A5:B5"/>
    <mergeCell ref="A3:B3"/>
    <mergeCell ref="A4:B4"/>
  </mergeCells>
  <hyperlinks>
    <hyperlink ref="A9" location="Summary!A1" display="Summary" xr:uid="{00000000-0004-0000-0000-000000000000}"/>
    <hyperlink ref="A10" location="Licenses!A1" display="Licenses " xr:uid="{00000000-0004-0000-0000-000001000000}"/>
    <hyperlink ref="A11" location="Services!A1" display="Services" xr:uid="{00000000-0004-0000-0000-000002000000}"/>
    <hyperlink ref="A14" location="'Optional Products'!A1" display="Optional Products" xr:uid="{00000000-0004-0000-0000-000003000000}"/>
    <hyperlink ref="A15" location="'Optional Services'!A1" display="Optional Services" xr:uid="{00000000-0004-0000-0000-000006000000}"/>
    <hyperlink ref="A12" location="'SaaS-Hosting'!A1" display="SaaS-Hosting" xr:uid="{00000000-0004-0000-0000-000007000000}"/>
    <hyperlink ref="A13" location="Training!Print_Titles" display="Training" xr:uid="{1517461D-B008-4B22-B69C-EEED288DA783}"/>
  </hyperlinks>
  <pageMargins left="0.25" right="0.25" top="0.75" bottom="0.75" header="0.3" footer="0.3"/>
  <pageSetup fitToHeight="9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N166"/>
  <sheetViews>
    <sheetView topLeftCell="A146" zoomScale="115" zoomScaleNormal="115" zoomScaleSheetLayoutView="115" workbookViewId="0">
      <selection activeCell="N162" activeCellId="3" sqref="B80 B132 G162 N162"/>
    </sheetView>
  </sheetViews>
  <sheetFormatPr defaultColWidth="9.109375" defaultRowHeight="13.8" x14ac:dyDescent="0.3"/>
  <cols>
    <col min="1" max="1" width="17.5546875" style="69" customWidth="1"/>
    <col min="2" max="2" width="29.6640625" style="69" customWidth="1"/>
    <col min="3" max="3" width="12.6640625" style="69" customWidth="1"/>
    <col min="4" max="4" width="15" style="69" customWidth="1"/>
    <col min="5" max="5" width="12.6640625" style="69" customWidth="1"/>
    <col min="6" max="7" width="15.6640625" style="69" customWidth="1"/>
    <col min="8" max="14" width="12.6640625" style="69" customWidth="1"/>
    <col min="15" max="16384" width="9.109375" style="69"/>
  </cols>
  <sheetData>
    <row r="1" spans="1:14" ht="15.6" x14ac:dyDescent="0.3">
      <c r="A1" s="133" t="s">
        <v>17</v>
      </c>
      <c r="B1" s="133"/>
      <c r="C1" s="133"/>
      <c r="D1" s="133"/>
      <c r="E1" s="133"/>
      <c r="F1" s="133"/>
      <c r="G1" s="133"/>
      <c r="H1" s="133"/>
      <c r="I1" s="133"/>
      <c r="J1" s="133"/>
      <c r="K1" s="133"/>
      <c r="L1" s="133"/>
      <c r="M1" s="133"/>
      <c r="N1" s="133"/>
    </row>
    <row r="2" spans="1:14" x14ac:dyDescent="0.3">
      <c r="A2" s="70"/>
      <c r="B2" s="70"/>
      <c r="C2" s="70"/>
      <c r="D2" s="70"/>
      <c r="E2" s="70"/>
      <c r="F2" s="70"/>
      <c r="G2" s="70"/>
      <c r="H2" s="70"/>
      <c r="I2" s="70"/>
      <c r="J2" s="70"/>
      <c r="K2" s="70"/>
      <c r="L2" s="70"/>
      <c r="M2" s="70"/>
      <c r="N2" s="70"/>
    </row>
    <row r="3" spans="1:14" ht="15.6" x14ac:dyDescent="0.3">
      <c r="A3" s="73" t="s">
        <v>18</v>
      </c>
      <c r="B3" s="132" t="s">
        <v>99</v>
      </c>
      <c r="C3" s="132"/>
      <c r="D3" s="132"/>
      <c r="E3" s="132"/>
      <c r="F3" s="70"/>
      <c r="G3" s="110" t="s">
        <v>19</v>
      </c>
      <c r="H3" s="93" t="s">
        <v>101</v>
      </c>
      <c r="I3" s="122"/>
      <c r="J3" s="122"/>
      <c r="K3" s="122"/>
      <c r="L3" s="122"/>
      <c r="M3" s="122"/>
      <c r="N3" s="70"/>
    </row>
    <row r="4" spans="1:14" ht="15.6" x14ac:dyDescent="0.3">
      <c r="A4" s="74" t="s">
        <v>20</v>
      </c>
      <c r="B4" s="132" t="s">
        <v>21</v>
      </c>
      <c r="C4" s="132"/>
      <c r="D4" s="132"/>
      <c r="E4" s="132"/>
      <c r="F4" s="70"/>
      <c r="G4" s="73"/>
      <c r="H4" s="73"/>
      <c r="I4" s="73"/>
      <c r="J4" s="73"/>
      <c r="K4" s="73"/>
      <c r="L4" s="73"/>
      <c r="M4" s="73"/>
      <c r="N4" s="70"/>
    </row>
    <row r="5" spans="1:14" x14ac:dyDescent="0.3">
      <c r="A5" s="97"/>
      <c r="B5" s="98"/>
      <c r="C5" s="115" t="s">
        <v>22</v>
      </c>
      <c r="D5" s="51"/>
      <c r="E5" s="115" t="s">
        <v>116</v>
      </c>
      <c r="F5" s="51"/>
      <c r="G5" s="74"/>
      <c r="H5" s="74"/>
      <c r="I5" s="74"/>
      <c r="J5" s="74"/>
      <c r="K5" s="74"/>
      <c r="L5" s="74"/>
      <c r="M5" s="74"/>
      <c r="N5" s="70"/>
    </row>
    <row r="6" spans="1:14" x14ac:dyDescent="0.3">
      <c r="A6" s="70"/>
      <c r="B6" s="74" t="s">
        <v>23</v>
      </c>
      <c r="C6" s="51" t="s">
        <v>24</v>
      </c>
      <c r="D6" s="51"/>
      <c r="E6" s="51" t="s">
        <v>25</v>
      </c>
      <c r="F6" s="51"/>
      <c r="G6" s="116" t="s">
        <v>26</v>
      </c>
      <c r="H6" s="51" t="s">
        <v>27</v>
      </c>
      <c r="I6" s="51"/>
      <c r="J6" s="51"/>
      <c r="K6" s="51"/>
      <c r="L6" s="51"/>
      <c r="M6" s="51"/>
      <c r="N6" s="51"/>
    </row>
    <row r="7" spans="1:14" x14ac:dyDescent="0.3">
      <c r="A7" s="70"/>
      <c r="B7" s="72"/>
      <c r="C7" s="51" t="s">
        <v>28</v>
      </c>
      <c r="D7" s="51"/>
      <c r="E7" s="51" t="s">
        <v>29</v>
      </c>
      <c r="F7" s="51"/>
      <c r="G7" s="73"/>
      <c r="H7" s="51" t="s">
        <v>30</v>
      </c>
      <c r="I7" s="51"/>
      <c r="J7" s="51"/>
      <c r="K7" s="51"/>
      <c r="L7" s="51"/>
      <c r="M7" s="51"/>
      <c r="N7" s="51"/>
    </row>
    <row r="8" spans="1:14" x14ac:dyDescent="0.3">
      <c r="A8" s="70"/>
      <c r="B8" s="72"/>
      <c r="C8" s="51" t="s">
        <v>31</v>
      </c>
      <c r="D8" s="51"/>
      <c r="E8" s="51" t="s">
        <v>32</v>
      </c>
      <c r="F8" s="51"/>
      <c r="G8" s="73"/>
      <c r="H8" s="51" t="s">
        <v>33</v>
      </c>
      <c r="I8" s="51"/>
      <c r="J8" s="51"/>
      <c r="K8" s="51"/>
      <c r="L8" s="51"/>
      <c r="M8" s="51"/>
      <c r="N8" s="51"/>
    </row>
    <row r="9" spans="1:14" x14ac:dyDescent="0.3">
      <c r="A9" s="70"/>
      <c r="B9" s="70"/>
      <c r="C9" s="51" t="s">
        <v>34</v>
      </c>
      <c r="D9" s="51"/>
      <c r="E9" s="51" t="s">
        <v>35</v>
      </c>
      <c r="F9" s="51"/>
      <c r="G9" s="73"/>
      <c r="H9" s="51" t="s">
        <v>36</v>
      </c>
      <c r="I9" s="51"/>
      <c r="J9" s="51"/>
      <c r="K9" s="51"/>
      <c r="L9" s="51"/>
      <c r="M9" s="51"/>
      <c r="N9" s="51"/>
    </row>
    <row r="10" spans="1:14" x14ac:dyDescent="0.3">
      <c r="A10" s="70"/>
      <c r="B10" s="70"/>
      <c r="C10" s="51" t="s">
        <v>37</v>
      </c>
      <c r="D10" s="51"/>
      <c r="E10" s="51" t="s">
        <v>38</v>
      </c>
      <c r="F10" s="51"/>
      <c r="G10" s="73"/>
      <c r="H10" s="51" t="s">
        <v>39</v>
      </c>
      <c r="I10" s="51"/>
      <c r="J10" s="51"/>
      <c r="K10" s="51"/>
      <c r="L10" s="51"/>
      <c r="M10" s="51"/>
      <c r="N10" s="51"/>
    </row>
    <row r="11" spans="1:14" x14ac:dyDescent="0.3">
      <c r="A11" s="70"/>
      <c r="B11" s="72"/>
      <c r="C11" s="51" t="s">
        <v>40</v>
      </c>
      <c r="D11" s="51"/>
      <c r="E11" s="51" t="s">
        <v>41</v>
      </c>
      <c r="F11" s="51"/>
      <c r="G11" s="73"/>
      <c r="H11" s="74"/>
      <c r="I11" s="74"/>
      <c r="J11" s="74"/>
      <c r="K11" s="74"/>
      <c r="L11" s="74"/>
      <c r="M11" s="74"/>
      <c r="N11" s="74"/>
    </row>
    <row r="12" spans="1:14" x14ac:dyDescent="0.3">
      <c r="A12" s="70"/>
      <c r="B12" s="72"/>
      <c r="C12" s="51" t="s">
        <v>42</v>
      </c>
      <c r="D12" s="51"/>
      <c r="E12" s="51" t="s">
        <v>43</v>
      </c>
      <c r="F12" s="51"/>
      <c r="G12" s="73"/>
      <c r="H12" s="74"/>
      <c r="I12" s="74"/>
      <c r="J12" s="74"/>
      <c r="K12" s="74"/>
      <c r="L12" s="74"/>
      <c r="M12" s="74"/>
      <c r="N12" s="74"/>
    </row>
    <row r="13" spans="1:14" x14ac:dyDescent="0.3">
      <c r="A13" s="70"/>
      <c r="B13" s="72"/>
      <c r="C13" s="51" t="s">
        <v>44</v>
      </c>
      <c r="D13" s="51"/>
      <c r="E13" s="51" t="s">
        <v>45</v>
      </c>
      <c r="F13" s="51"/>
      <c r="G13" s="73"/>
      <c r="H13" s="74"/>
      <c r="I13" s="74"/>
      <c r="J13" s="74"/>
      <c r="K13" s="74"/>
      <c r="L13" s="74"/>
      <c r="M13" s="74"/>
      <c r="N13" s="74"/>
    </row>
    <row r="14" spans="1:14" x14ac:dyDescent="0.3">
      <c r="A14" s="70"/>
      <c r="B14" s="72"/>
      <c r="C14" s="51" t="s">
        <v>46</v>
      </c>
      <c r="D14" s="51"/>
      <c r="E14" s="51" t="s">
        <v>47</v>
      </c>
      <c r="F14" s="51"/>
      <c r="G14" s="73"/>
      <c r="H14" s="74"/>
      <c r="I14" s="74"/>
      <c r="J14" s="74"/>
      <c r="K14" s="74"/>
      <c r="L14" s="74"/>
      <c r="M14" s="74"/>
      <c r="N14" s="74"/>
    </row>
    <row r="15" spans="1:14" x14ac:dyDescent="0.3">
      <c r="A15" s="70"/>
      <c r="B15" s="72"/>
      <c r="C15" s="51" t="s">
        <v>48</v>
      </c>
      <c r="D15" s="51"/>
      <c r="E15" s="51" t="s">
        <v>49</v>
      </c>
      <c r="F15" s="51"/>
      <c r="G15" s="73"/>
      <c r="H15" s="74"/>
      <c r="I15" s="74"/>
      <c r="J15" s="74"/>
      <c r="K15" s="74"/>
      <c r="L15" s="74"/>
      <c r="M15" s="74"/>
      <c r="N15" s="74"/>
    </row>
    <row r="16" spans="1:14" x14ac:dyDescent="0.3">
      <c r="A16" s="70"/>
      <c r="B16" s="72"/>
      <c r="C16" s="51" t="s">
        <v>115</v>
      </c>
      <c r="D16" s="51"/>
      <c r="E16" s="51" t="s">
        <v>50</v>
      </c>
      <c r="F16" s="51"/>
      <c r="G16" s="73"/>
      <c r="H16" s="74"/>
      <c r="I16" s="74"/>
      <c r="J16" s="74"/>
      <c r="K16" s="74"/>
      <c r="L16" s="74"/>
      <c r="M16" s="74"/>
      <c r="N16" s="74"/>
    </row>
    <row r="17" spans="1:14" x14ac:dyDescent="0.3">
      <c r="A17" s="70"/>
      <c r="B17" s="72"/>
      <c r="C17" s="51" t="s">
        <v>51</v>
      </c>
      <c r="D17" s="51"/>
      <c r="E17" s="51" t="s">
        <v>52</v>
      </c>
      <c r="F17" s="51"/>
      <c r="G17" s="73"/>
      <c r="H17" s="74"/>
      <c r="I17" s="74"/>
      <c r="J17" s="74"/>
      <c r="K17" s="74"/>
      <c r="L17" s="74"/>
      <c r="M17" s="74"/>
      <c r="N17" s="74"/>
    </row>
    <row r="18" spans="1:14" x14ac:dyDescent="0.3">
      <c r="A18" s="70"/>
      <c r="B18" s="72"/>
      <c r="C18" s="51" t="s">
        <v>53</v>
      </c>
      <c r="D18" s="51"/>
      <c r="E18" s="51" t="s">
        <v>54</v>
      </c>
      <c r="F18" s="51"/>
      <c r="G18" s="73"/>
      <c r="H18" s="74"/>
      <c r="I18" s="74"/>
      <c r="J18" s="74"/>
      <c r="K18" s="74"/>
      <c r="L18" s="74"/>
      <c r="M18" s="74"/>
      <c r="N18" s="74"/>
    </row>
    <row r="19" spans="1:14" x14ac:dyDescent="0.3">
      <c r="A19" s="70"/>
      <c r="B19" s="72"/>
      <c r="C19" s="51" t="s">
        <v>55</v>
      </c>
      <c r="D19" s="51"/>
      <c r="E19" s="51" t="s">
        <v>56</v>
      </c>
      <c r="F19" s="51"/>
      <c r="G19" s="73"/>
      <c r="H19" s="74"/>
      <c r="I19" s="74"/>
      <c r="J19" s="74"/>
      <c r="K19" s="74"/>
      <c r="L19" s="74"/>
      <c r="M19" s="74"/>
      <c r="N19" s="74"/>
    </row>
    <row r="20" spans="1:14" x14ac:dyDescent="0.3">
      <c r="A20" s="70"/>
      <c r="B20" s="72"/>
      <c r="C20" s="51"/>
      <c r="D20" s="51"/>
      <c r="E20" s="51" t="s">
        <v>57</v>
      </c>
      <c r="F20" s="51"/>
      <c r="G20" s="73"/>
      <c r="H20" s="74"/>
      <c r="I20" s="74"/>
      <c r="J20" s="74"/>
      <c r="K20" s="74"/>
      <c r="L20" s="74"/>
      <c r="M20" s="74"/>
      <c r="N20" s="74"/>
    </row>
    <row r="21" spans="1:14" x14ac:dyDescent="0.3">
      <c r="A21" s="70"/>
      <c r="B21" s="72"/>
      <c r="C21" s="51" t="s">
        <v>2</v>
      </c>
      <c r="D21" s="51"/>
      <c r="E21" s="51" t="s">
        <v>114</v>
      </c>
      <c r="F21" s="51"/>
      <c r="G21" s="73"/>
      <c r="H21" s="74"/>
      <c r="I21" s="74"/>
      <c r="J21" s="74"/>
      <c r="K21" s="74"/>
      <c r="L21" s="74"/>
      <c r="M21" s="74"/>
      <c r="N21" s="74"/>
    </row>
    <row r="22" spans="1:14" x14ac:dyDescent="0.3">
      <c r="A22" s="70"/>
      <c r="B22" s="72"/>
      <c r="C22" s="51"/>
      <c r="D22" s="51"/>
      <c r="E22" s="51" t="s">
        <v>58</v>
      </c>
      <c r="F22" s="51"/>
      <c r="G22" s="73"/>
      <c r="H22" s="74"/>
      <c r="I22" s="74"/>
      <c r="J22" s="74"/>
      <c r="K22" s="74"/>
      <c r="L22" s="74"/>
      <c r="M22" s="74"/>
      <c r="N22" s="74"/>
    </row>
    <row r="23" spans="1:14" x14ac:dyDescent="0.3">
      <c r="A23" s="70"/>
      <c r="B23" s="72"/>
      <c r="C23" s="51"/>
      <c r="D23" s="51"/>
      <c r="E23" s="51" t="s">
        <v>59</v>
      </c>
      <c r="F23" s="51"/>
      <c r="G23" s="73"/>
      <c r="H23" s="74"/>
      <c r="I23" s="74"/>
      <c r="J23" s="74"/>
      <c r="K23" s="74"/>
      <c r="L23" s="74"/>
      <c r="M23" s="74"/>
      <c r="N23" s="74"/>
    </row>
    <row r="24" spans="1:14" x14ac:dyDescent="0.3">
      <c r="A24" s="70"/>
      <c r="B24" s="72"/>
      <c r="C24" s="51"/>
      <c r="D24" s="51"/>
      <c r="E24" s="51" t="s">
        <v>60</v>
      </c>
      <c r="F24" s="51"/>
      <c r="G24" s="73"/>
      <c r="H24" s="74"/>
      <c r="I24" s="74"/>
      <c r="J24" s="74"/>
      <c r="K24" s="74"/>
      <c r="L24" s="74"/>
      <c r="M24" s="74"/>
      <c r="N24" s="74"/>
    </row>
    <row r="25" spans="1:14" x14ac:dyDescent="0.3">
      <c r="A25" s="70"/>
      <c r="B25" s="72"/>
      <c r="C25" s="51"/>
      <c r="D25" s="51"/>
      <c r="E25" s="51" t="s">
        <v>61</v>
      </c>
      <c r="F25" s="51"/>
      <c r="G25" s="73"/>
      <c r="H25" s="74"/>
      <c r="I25" s="74"/>
      <c r="J25" s="74"/>
      <c r="K25" s="74"/>
      <c r="L25" s="74"/>
      <c r="M25" s="74"/>
      <c r="N25" s="74"/>
    </row>
    <row r="26" spans="1:14" x14ac:dyDescent="0.3">
      <c r="A26" s="70"/>
      <c r="B26" s="72"/>
      <c r="C26" s="51"/>
      <c r="D26" s="51"/>
      <c r="E26" s="51" t="s">
        <v>62</v>
      </c>
      <c r="F26" s="51"/>
      <c r="G26" s="73"/>
      <c r="H26" s="74"/>
      <c r="I26" s="74"/>
      <c r="J26" s="74"/>
      <c r="K26" s="74"/>
      <c r="L26" s="74"/>
      <c r="M26" s="74"/>
      <c r="N26" s="74"/>
    </row>
    <row r="27" spans="1:14" x14ac:dyDescent="0.3">
      <c r="A27" s="70"/>
      <c r="B27" s="72"/>
      <c r="C27" s="51"/>
      <c r="D27" s="51"/>
      <c r="E27" s="51" t="s">
        <v>53</v>
      </c>
      <c r="F27" s="51"/>
      <c r="G27" s="73"/>
      <c r="H27" s="74"/>
      <c r="I27" s="74"/>
      <c r="J27" s="74"/>
      <c r="K27" s="74"/>
      <c r="L27" s="74"/>
      <c r="M27" s="74"/>
      <c r="N27" s="74"/>
    </row>
    <row r="28" spans="1:14" x14ac:dyDescent="0.3">
      <c r="A28" s="70"/>
      <c r="B28" s="72"/>
      <c r="C28" s="51"/>
      <c r="D28" s="51"/>
      <c r="E28" s="51" t="s">
        <v>2</v>
      </c>
      <c r="F28" s="51"/>
      <c r="G28" s="73"/>
      <c r="H28" s="74"/>
      <c r="I28" s="74"/>
      <c r="J28" s="74"/>
      <c r="K28" s="74"/>
      <c r="L28" s="74"/>
      <c r="M28" s="74"/>
      <c r="N28" s="74"/>
    </row>
    <row r="29" spans="1:14" x14ac:dyDescent="0.3">
      <c r="A29" s="70"/>
      <c r="B29" s="72"/>
      <c r="C29" s="51"/>
      <c r="D29" s="51"/>
      <c r="E29" s="51"/>
      <c r="F29" s="51"/>
      <c r="G29" s="73"/>
      <c r="H29" s="74"/>
      <c r="I29" s="74"/>
      <c r="J29" s="74"/>
      <c r="K29" s="74"/>
      <c r="L29" s="74"/>
      <c r="M29" s="74"/>
      <c r="N29" s="74"/>
    </row>
    <row r="30" spans="1:14" x14ac:dyDescent="0.3">
      <c r="A30" s="48"/>
      <c r="B30" s="48"/>
      <c r="C30" s="70"/>
      <c r="D30" s="70"/>
      <c r="E30" s="48"/>
      <c r="F30" s="70"/>
      <c r="G30" s="70"/>
      <c r="H30" s="70"/>
      <c r="I30" s="70"/>
      <c r="J30" s="70"/>
      <c r="K30" s="70"/>
      <c r="L30" s="70"/>
      <c r="M30" s="70"/>
      <c r="N30" s="70"/>
    </row>
    <row r="31" spans="1:14" x14ac:dyDescent="0.3">
      <c r="A31" s="75" t="s">
        <v>17</v>
      </c>
      <c r="B31" s="76"/>
      <c r="C31" s="76" t="s">
        <v>63</v>
      </c>
      <c r="D31" s="76" t="s">
        <v>64</v>
      </c>
      <c r="E31" s="76" t="s">
        <v>65</v>
      </c>
      <c r="F31" s="76" t="s">
        <v>66</v>
      </c>
      <c r="G31" s="76" t="s">
        <v>67</v>
      </c>
      <c r="H31" s="76" t="s">
        <v>68</v>
      </c>
      <c r="I31" s="76" t="s">
        <v>109</v>
      </c>
      <c r="J31" s="76" t="s">
        <v>110</v>
      </c>
      <c r="K31" s="76" t="s">
        <v>111</v>
      </c>
      <c r="L31" s="76" t="s">
        <v>112</v>
      </c>
      <c r="M31" s="76" t="s">
        <v>113</v>
      </c>
      <c r="N31" s="76" t="s">
        <v>69</v>
      </c>
    </row>
    <row r="32" spans="1:14" ht="14.4" x14ac:dyDescent="0.3">
      <c r="A32" s="95" t="str">
        <f>CONCATENATE(Licenses!A8," Subtotal")</f>
        <v>Licenses and Ongoing Maintenance Costs Subtotal</v>
      </c>
      <c r="B32" s="48"/>
      <c r="C32" s="51">
        <f ca="1">C79</f>
        <v>0</v>
      </c>
      <c r="D32" s="51">
        <f t="shared" ref="D32:G32" ca="1" si="0">D79</f>
        <v>0</v>
      </c>
      <c r="E32" s="51">
        <f t="shared" ca="1" si="0"/>
        <v>0</v>
      </c>
      <c r="F32" s="51">
        <f t="shared" ca="1" si="0"/>
        <v>0</v>
      </c>
      <c r="G32" s="51">
        <f t="shared" ca="1" si="0"/>
        <v>0</v>
      </c>
      <c r="H32" s="51">
        <f t="shared" ref="H32:M32" ca="1" si="1">H79</f>
        <v>0</v>
      </c>
      <c r="I32" s="51">
        <f t="shared" ca="1" si="1"/>
        <v>0</v>
      </c>
      <c r="J32" s="51">
        <f t="shared" ca="1" si="1"/>
        <v>0</v>
      </c>
      <c r="K32" s="51">
        <f t="shared" ca="1" si="1"/>
        <v>0</v>
      </c>
      <c r="L32" s="51">
        <f t="shared" ca="1" si="1"/>
        <v>0</v>
      </c>
      <c r="M32" s="51">
        <f t="shared" ca="1" si="1"/>
        <v>0</v>
      </c>
      <c r="N32" s="51">
        <f ca="1">SUM(C32:M32)</f>
        <v>0</v>
      </c>
    </row>
    <row r="33" spans="1:14" ht="14.4" x14ac:dyDescent="0.3">
      <c r="A33" s="99" t="str">
        <f>CONCATENATE('SaaS-Hosting'!A7," Subtotal")</f>
        <v>Hosting Costs Subtotal</v>
      </c>
      <c r="B33" s="48"/>
      <c r="C33" s="51">
        <v>0</v>
      </c>
      <c r="D33" s="51">
        <f ca="1">D120</f>
        <v>0</v>
      </c>
      <c r="E33" s="51">
        <f t="shared" ref="E33:M33" ca="1" si="2">E120</f>
        <v>0</v>
      </c>
      <c r="F33" s="51">
        <f t="shared" ca="1" si="2"/>
        <v>0</v>
      </c>
      <c r="G33" s="51">
        <f t="shared" ca="1" si="2"/>
        <v>0</v>
      </c>
      <c r="H33" s="51">
        <f t="shared" ca="1" si="2"/>
        <v>0</v>
      </c>
      <c r="I33" s="51">
        <f t="shared" ca="1" si="2"/>
        <v>0</v>
      </c>
      <c r="J33" s="51">
        <f t="shared" ca="1" si="2"/>
        <v>0</v>
      </c>
      <c r="K33" s="51">
        <f t="shared" ca="1" si="2"/>
        <v>0</v>
      </c>
      <c r="L33" s="51">
        <f t="shared" ca="1" si="2"/>
        <v>0</v>
      </c>
      <c r="M33" s="51">
        <f t="shared" ca="1" si="2"/>
        <v>0</v>
      </c>
      <c r="N33" s="51">
        <f t="shared" ref="N33:N35" ca="1" si="3">SUM(C33:M33)</f>
        <v>0</v>
      </c>
    </row>
    <row r="34" spans="1:14" ht="14.4" x14ac:dyDescent="0.3">
      <c r="A34" s="95" t="str">
        <f>CONCATENATE(Services!A7," Subtotal")</f>
        <v>Services Costs Subtotal</v>
      </c>
      <c r="B34" s="48"/>
      <c r="C34" s="51">
        <f>C131</f>
        <v>0</v>
      </c>
      <c r="D34" s="77"/>
      <c r="E34" s="77"/>
      <c r="F34" s="77"/>
      <c r="G34" s="77"/>
      <c r="H34" s="77"/>
      <c r="I34" s="77"/>
      <c r="J34" s="77"/>
      <c r="K34" s="77"/>
      <c r="L34" s="77"/>
      <c r="M34" s="77"/>
      <c r="N34" s="51">
        <f t="shared" si="3"/>
        <v>0</v>
      </c>
    </row>
    <row r="35" spans="1:14" ht="14.4" x14ac:dyDescent="0.3">
      <c r="A35" s="95" t="str">
        <f>CONCATENATE(Training!A3, " Subtotal")</f>
        <v>Training Costs Subtotal</v>
      </c>
      <c r="B35" s="48"/>
      <c r="C35" s="51">
        <f>Training!D25</f>
        <v>0</v>
      </c>
      <c r="D35" s="77"/>
      <c r="E35" s="77"/>
      <c r="F35" s="77"/>
      <c r="G35" s="77"/>
      <c r="H35" s="77"/>
      <c r="I35" s="77"/>
      <c r="J35" s="77"/>
      <c r="K35" s="77"/>
      <c r="L35" s="77"/>
      <c r="M35" s="77"/>
      <c r="N35" s="51">
        <f t="shared" si="3"/>
        <v>0</v>
      </c>
    </row>
    <row r="36" spans="1:14" x14ac:dyDescent="0.3">
      <c r="A36" s="78" t="s">
        <v>70</v>
      </c>
      <c r="B36" s="78"/>
      <c r="C36" s="79">
        <f t="shared" ref="C36:N36" ca="1" si="4">SUM(C32:C35)</f>
        <v>0</v>
      </c>
      <c r="D36" s="79">
        <f t="shared" ca="1" si="4"/>
        <v>0</v>
      </c>
      <c r="E36" s="79">
        <f t="shared" ca="1" si="4"/>
        <v>0</v>
      </c>
      <c r="F36" s="79">
        <f t="shared" ca="1" si="4"/>
        <v>0</v>
      </c>
      <c r="G36" s="79">
        <f t="shared" ca="1" si="4"/>
        <v>0</v>
      </c>
      <c r="H36" s="79">
        <f t="shared" ca="1" si="4"/>
        <v>0</v>
      </c>
      <c r="I36" s="79">
        <f t="shared" ca="1" si="4"/>
        <v>0</v>
      </c>
      <c r="J36" s="79">
        <f t="shared" ca="1" si="4"/>
        <v>0</v>
      </c>
      <c r="K36" s="79">
        <f t="shared" ca="1" si="4"/>
        <v>0</v>
      </c>
      <c r="L36" s="79">
        <f t="shared" ca="1" si="4"/>
        <v>0</v>
      </c>
      <c r="M36" s="79">
        <f t="shared" ca="1" si="4"/>
        <v>0</v>
      </c>
      <c r="N36" s="79">
        <f t="shared" ca="1" si="4"/>
        <v>0</v>
      </c>
    </row>
    <row r="37" spans="1:14" ht="14.4" x14ac:dyDescent="0.3">
      <c r="A37" s="95" t="str">
        <f>CONCATENATE('Optional Products'!A8," Subtotal")</f>
        <v>Optional Products Subtotal</v>
      </c>
      <c r="B37" s="80"/>
      <c r="C37" s="51">
        <f>'Optional Products'!F25</f>
        <v>0</v>
      </c>
      <c r="D37" s="51">
        <f>'Optional Products'!G25</f>
        <v>0</v>
      </c>
      <c r="E37" s="51">
        <f>'Optional Products'!H25</f>
        <v>0</v>
      </c>
      <c r="F37" s="51">
        <f>'Optional Products'!I25</f>
        <v>0</v>
      </c>
      <c r="G37" s="51">
        <f>'Optional Products'!J25</f>
        <v>0</v>
      </c>
      <c r="H37" s="51">
        <f>'Optional Products'!K25</f>
        <v>0</v>
      </c>
      <c r="I37" s="51">
        <f>'Optional Products'!L25</f>
        <v>0</v>
      </c>
      <c r="J37" s="51">
        <f>'Optional Products'!M25</f>
        <v>0</v>
      </c>
      <c r="K37" s="51">
        <f>'Optional Products'!N25</f>
        <v>0</v>
      </c>
      <c r="L37" s="51">
        <f>'Optional Products'!O25</f>
        <v>0</v>
      </c>
      <c r="M37" s="51">
        <f>'Optional Products'!P25</f>
        <v>0</v>
      </c>
      <c r="N37" s="51">
        <f>SUM(C37:M37)</f>
        <v>0</v>
      </c>
    </row>
    <row r="38" spans="1:14" ht="14.4" x14ac:dyDescent="0.3">
      <c r="A38" s="95" t="str">
        <f>CONCATENATE('Optional Services'!A7," Subtotal")</f>
        <v>Optional Services Costs Subtotal</v>
      </c>
      <c r="B38" s="81"/>
      <c r="C38" s="82">
        <f>'Optional Services'!G24</f>
        <v>0</v>
      </c>
      <c r="D38" s="77"/>
      <c r="E38" s="77"/>
      <c r="F38" s="77"/>
      <c r="G38" s="77"/>
      <c r="H38" s="77"/>
      <c r="I38" s="77"/>
      <c r="J38" s="77"/>
      <c r="K38" s="77"/>
      <c r="L38" s="77"/>
      <c r="M38" s="77"/>
      <c r="N38" s="51">
        <f>SUM(C38:M38)</f>
        <v>0</v>
      </c>
    </row>
    <row r="39" spans="1:14" ht="14.4" thickBot="1" x14ac:dyDescent="0.35">
      <c r="A39" s="83" t="s">
        <v>71</v>
      </c>
      <c r="B39" s="83"/>
      <c r="C39" s="84">
        <f t="shared" ref="C39:N39" ca="1" si="5">SUM(C36:C38)</f>
        <v>0</v>
      </c>
      <c r="D39" s="84">
        <f t="shared" ca="1" si="5"/>
        <v>0</v>
      </c>
      <c r="E39" s="84">
        <f t="shared" ca="1" si="5"/>
        <v>0</v>
      </c>
      <c r="F39" s="84">
        <f t="shared" ca="1" si="5"/>
        <v>0</v>
      </c>
      <c r="G39" s="84">
        <f t="shared" ca="1" si="5"/>
        <v>0</v>
      </c>
      <c r="H39" s="84">
        <f t="shared" ca="1" si="5"/>
        <v>0</v>
      </c>
      <c r="I39" s="84">
        <f t="shared" ca="1" si="5"/>
        <v>0</v>
      </c>
      <c r="J39" s="84">
        <f t="shared" ca="1" si="5"/>
        <v>0</v>
      </c>
      <c r="K39" s="84">
        <f t="shared" ca="1" si="5"/>
        <v>0</v>
      </c>
      <c r="L39" s="84">
        <f t="shared" ca="1" si="5"/>
        <v>0</v>
      </c>
      <c r="M39" s="84">
        <f t="shared" ca="1" si="5"/>
        <v>0</v>
      </c>
      <c r="N39" s="84">
        <f t="shared" ca="1" si="5"/>
        <v>0</v>
      </c>
    </row>
    <row r="40" spans="1:14" ht="14.4" thickTop="1" x14ac:dyDescent="0.3">
      <c r="A40" s="48"/>
      <c r="B40" s="48"/>
      <c r="C40" s="51"/>
      <c r="D40" s="51"/>
      <c r="E40" s="51"/>
      <c r="F40" s="51"/>
      <c r="G40" s="51"/>
      <c r="H40" s="51"/>
      <c r="I40" s="51"/>
      <c r="J40" s="51"/>
      <c r="K40" s="51"/>
      <c r="L40" s="51"/>
      <c r="M40" s="51"/>
      <c r="N40" s="70"/>
    </row>
    <row r="41" spans="1:14" x14ac:dyDescent="0.3">
      <c r="A41" s="85" t="str">
        <f>CONCATENATE(Licenses!A8," by Software")</f>
        <v>Licenses and Ongoing Maintenance Costs by Software</v>
      </c>
      <c r="B41" s="85"/>
      <c r="C41" s="76" t="s">
        <v>63</v>
      </c>
      <c r="D41" s="76" t="s">
        <v>64</v>
      </c>
      <c r="E41" s="76" t="s">
        <v>65</v>
      </c>
      <c r="F41" s="76" t="s">
        <v>66</v>
      </c>
      <c r="G41" s="76" t="s">
        <v>67</v>
      </c>
      <c r="H41" s="76" t="s">
        <v>68</v>
      </c>
      <c r="I41" s="76" t="s">
        <v>109</v>
      </c>
      <c r="J41" s="76" t="s">
        <v>110</v>
      </c>
      <c r="K41" s="76" t="s">
        <v>111</v>
      </c>
      <c r="L41" s="76" t="s">
        <v>112</v>
      </c>
      <c r="M41" s="76" t="s">
        <v>113</v>
      </c>
      <c r="N41" s="76" t="s">
        <v>69</v>
      </c>
    </row>
    <row r="42" spans="1:14" x14ac:dyDescent="0.3">
      <c r="A42" s="86" t="str">
        <f>IF(Summary!$C6&lt;&gt;"",Summary!$C6,"")</f>
        <v>Classification</v>
      </c>
      <c r="B42" s="70"/>
      <c r="C42" s="87">
        <f ca="1">SUMIF(Licenses!$B$9:$B$38,Summary!$A42,Licenses!F$9:F$37)</f>
        <v>0</v>
      </c>
      <c r="D42" s="87">
        <f ca="1">SUMIF(Licenses!$B$9:$B$38,Summary!$A42,Licenses!G$9:G$37)</f>
        <v>0</v>
      </c>
      <c r="E42" s="87">
        <f ca="1">SUMIF(Licenses!$B$9:$B$38,Summary!$A42,Licenses!H$9:H$37)</f>
        <v>0</v>
      </c>
      <c r="F42" s="87">
        <f ca="1">SUMIF(Licenses!$B$9:$B$38,Summary!$A42,Licenses!I$9:I$37)</f>
        <v>0</v>
      </c>
      <c r="G42" s="87">
        <f ca="1">SUMIF(Licenses!$B$9:$B$38,Summary!$A42,Licenses!J$9:J$37)</f>
        <v>0</v>
      </c>
      <c r="H42" s="87">
        <f ca="1">SUMIF(Licenses!$B$9:$B$38,Summary!$A42,Licenses!K$9:K$37)</f>
        <v>0</v>
      </c>
      <c r="I42" s="87">
        <f ca="1">SUMIF(Licenses!$B$9:$B$38,Summary!$A42,Licenses!L$9:L$37)</f>
        <v>0</v>
      </c>
      <c r="J42" s="87">
        <f ca="1">SUMIF(Licenses!$B$9:$B$38,Summary!$A42,Licenses!M$9:M$37)</f>
        <v>0</v>
      </c>
      <c r="K42" s="87">
        <f ca="1">SUMIF(Licenses!$B$9:$B$38,Summary!$A42,Licenses!N$9:N$37)</f>
        <v>0</v>
      </c>
      <c r="L42" s="87">
        <f ca="1">SUMIF(Licenses!$B$9:$B$38,Summary!$A42,Licenses!O$9:O$37)</f>
        <v>0</v>
      </c>
      <c r="M42" s="87">
        <f ca="1">SUMIF(Licenses!$B$9:$B$38,Summary!$A42,Licenses!P$9:P$37)</f>
        <v>0</v>
      </c>
      <c r="N42" s="87">
        <f ca="1">SUM(C42:M42)</f>
        <v>0</v>
      </c>
    </row>
    <row r="43" spans="1:14" x14ac:dyDescent="0.3">
      <c r="A43" s="86" t="str">
        <f>IF(Summary!$C7&lt;&gt;"",Summary!$C7,"")</f>
        <v>Compensation</v>
      </c>
      <c r="B43" s="70"/>
      <c r="C43" s="87">
        <f ca="1">SUMIF(Licenses!$B$9:$B$38,Summary!$A43,Licenses!F$9:F$37)</f>
        <v>0</v>
      </c>
      <c r="D43" s="87">
        <f ca="1">SUMIF(Licenses!$B$9:$B$38,Summary!$A43,Licenses!G$9:G$37)</f>
        <v>0</v>
      </c>
      <c r="E43" s="87">
        <f ca="1">SUMIF(Licenses!$B$9:$B$38,Summary!$A43,Licenses!H$9:H$37)</f>
        <v>0</v>
      </c>
      <c r="F43" s="87">
        <f ca="1">SUMIF(Licenses!$B$9:$B$38,Summary!$A43,Licenses!I$9:I$37)</f>
        <v>0</v>
      </c>
      <c r="G43" s="87">
        <f ca="1">SUMIF(Licenses!$B$9:$B$38,Summary!$A43,Licenses!J$9:J$37)</f>
        <v>0</v>
      </c>
      <c r="H43" s="87">
        <f ca="1">SUMIF(Licenses!$B$9:$B$38,Summary!$A43,Licenses!K$9:K$37)</f>
        <v>0</v>
      </c>
      <c r="I43" s="87">
        <f ca="1">SUMIF(Licenses!$B$9:$B$38,Summary!$A43,Licenses!L$9:L$37)</f>
        <v>0</v>
      </c>
      <c r="J43" s="87">
        <f ca="1">SUMIF(Licenses!$B$9:$B$38,Summary!$A43,Licenses!M$9:M$37)</f>
        <v>0</v>
      </c>
      <c r="K43" s="87">
        <f ca="1">SUMIF(Licenses!$B$9:$B$38,Summary!$A43,Licenses!N$9:N$37)</f>
        <v>0</v>
      </c>
      <c r="L43" s="87">
        <f ca="1">SUMIF(Licenses!$B$9:$B$38,Summary!$A43,Licenses!O$9:O$37)</f>
        <v>0</v>
      </c>
      <c r="M43" s="87">
        <f ca="1">SUMIF(Licenses!$B$9:$B$38,Summary!$A43,Licenses!P$9:P$37)</f>
        <v>0</v>
      </c>
      <c r="N43" s="87">
        <f t="shared" ref="N43:N78" ca="1" si="6">SUM(C43:M43)</f>
        <v>0</v>
      </c>
    </row>
    <row r="44" spans="1:14" x14ac:dyDescent="0.3">
      <c r="A44" s="86" t="str">
        <f>IF(Summary!$C8&lt;&gt;"",Summary!$C8,"")</f>
        <v>Recruitment</v>
      </c>
      <c r="B44" s="70"/>
      <c r="C44" s="87">
        <f ca="1">SUMIF(Licenses!$B$9:$B$38,Summary!$A44,Licenses!F$9:F$37)</f>
        <v>0</v>
      </c>
      <c r="D44" s="87">
        <f ca="1">SUMIF(Licenses!$B$9:$B$38,Summary!$A44,Licenses!G$9:G$37)</f>
        <v>0</v>
      </c>
      <c r="E44" s="87">
        <f ca="1">SUMIF(Licenses!$B$9:$B$38,Summary!$A44,Licenses!H$9:H$37)</f>
        <v>0</v>
      </c>
      <c r="F44" s="87">
        <f ca="1">SUMIF(Licenses!$B$9:$B$38,Summary!$A44,Licenses!I$9:I$37)</f>
        <v>0</v>
      </c>
      <c r="G44" s="87">
        <f ca="1">SUMIF(Licenses!$B$9:$B$38,Summary!$A44,Licenses!J$9:J$37)</f>
        <v>0</v>
      </c>
      <c r="H44" s="87">
        <f ca="1">SUMIF(Licenses!$B$9:$B$38,Summary!$A44,Licenses!K$9:K$37)</f>
        <v>0</v>
      </c>
      <c r="I44" s="87">
        <f ca="1">SUMIF(Licenses!$B$9:$B$38,Summary!$A44,Licenses!L$9:L$37)</f>
        <v>0</v>
      </c>
      <c r="J44" s="87">
        <f ca="1">SUMIF(Licenses!$B$9:$B$38,Summary!$A44,Licenses!M$9:M$37)</f>
        <v>0</v>
      </c>
      <c r="K44" s="87">
        <f ca="1">SUMIF(Licenses!$B$9:$B$38,Summary!$A44,Licenses!N$9:N$37)</f>
        <v>0</v>
      </c>
      <c r="L44" s="87">
        <f ca="1">SUMIF(Licenses!$B$9:$B$38,Summary!$A44,Licenses!O$9:O$37)</f>
        <v>0</v>
      </c>
      <c r="M44" s="87">
        <f ca="1">SUMIF(Licenses!$B$9:$B$38,Summary!$A44,Licenses!P$9:P$37)</f>
        <v>0</v>
      </c>
      <c r="N44" s="87">
        <f t="shared" ca="1" si="6"/>
        <v>0</v>
      </c>
    </row>
    <row r="45" spans="1:14" x14ac:dyDescent="0.3">
      <c r="A45" s="86" t="str">
        <f>IF(Summary!$C9&lt;&gt;"",Summary!$C9,"")</f>
        <v>Onboarding</v>
      </c>
      <c r="B45" s="70"/>
      <c r="C45" s="87">
        <f ca="1">SUMIF(Licenses!$B$9:$B$38,Summary!$A45,Licenses!F$9:F$37)</f>
        <v>0</v>
      </c>
      <c r="D45" s="87">
        <f ca="1">SUMIF(Licenses!$B$9:$B$38,Summary!$A45,Licenses!G$9:G$37)</f>
        <v>0</v>
      </c>
      <c r="E45" s="87">
        <f ca="1">SUMIF(Licenses!$B$9:$B$38,Summary!$A45,Licenses!H$9:H$37)</f>
        <v>0</v>
      </c>
      <c r="F45" s="87">
        <f ca="1">SUMIF(Licenses!$B$9:$B$38,Summary!$A45,Licenses!I$9:I$37)</f>
        <v>0</v>
      </c>
      <c r="G45" s="87">
        <f ca="1">SUMIF(Licenses!$B$9:$B$38,Summary!$A45,Licenses!J$9:J$37)</f>
        <v>0</v>
      </c>
      <c r="H45" s="87">
        <f ca="1">SUMIF(Licenses!$B$9:$B$38,Summary!$A45,Licenses!K$9:K$37)</f>
        <v>0</v>
      </c>
      <c r="I45" s="87">
        <f ca="1">SUMIF(Licenses!$B$9:$B$38,Summary!$A45,Licenses!L$9:L$37)</f>
        <v>0</v>
      </c>
      <c r="J45" s="87">
        <f ca="1">SUMIF(Licenses!$B$9:$B$38,Summary!$A45,Licenses!M$9:M$37)</f>
        <v>0</v>
      </c>
      <c r="K45" s="87">
        <f ca="1">SUMIF(Licenses!$B$9:$B$38,Summary!$A45,Licenses!N$9:N$37)</f>
        <v>0</v>
      </c>
      <c r="L45" s="87">
        <f ca="1">SUMIF(Licenses!$B$9:$B$38,Summary!$A45,Licenses!O$9:O$37)</f>
        <v>0</v>
      </c>
      <c r="M45" s="87">
        <f ca="1">SUMIF(Licenses!$B$9:$B$38,Summary!$A45,Licenses!P$9:P$37)</f>
        <v>0</v>
      </c>
      <c r="N45" s="87">
        <f t="shared" ca="1" si="6"/>
        <v>0</v>
      </c>
    </row>
    <row r="46" spans="1:14" x14ac:dyDescent="0.3">
      <c r="A46" s="86" t="str">
        <f>IF(Summary!$C10&lt;&gt;"",Summary!$C10,"")</f>
        <v>Offboarding</v>
      </c>
      <c r="B46" s="70"/>
      <c r="C46" s="87">
        <f ca="1">SUMIF(Licenses!$B$9:$B$38,Summary!$A46,Licenses!F$9:F$37)</f>
        <v>0</v>
      </c>
      <c r="D46" s="87">
        <f ca="1">SUMIF(Licenses!$B$9:$B$38,Summary!$A46,Licenses!G$9:G$37)</f>
        <v>0</v>
      </c>
      <c r="E46" s="87">
        <f ca="1">SUMIF(Licenses!$B$9:$B$38,Summary!$A46,Licenses!H$9:H$37)</f>
        <v>0</v>
      </c>
      <c r="F46" s="87">
        <f ca="1">SUMIF(Licenses!$B$9:$B$38,Summary!$A46,Licenses!I$9:I$37)</f>
        <v>0</v>
      </c>
      <c r="G46" s="87">
        <f ca="1">SUMIF(Licenses!$B$9:$B$38,Summary!$A46,Licenses!J$9:J$37)</f>
        <v>0</v>
      </c>
      <c r="H46" s="87">
        <f ca="1">SUMIF(Licenses!$B$9:$B$38,Summary!$A46,Licenses!K$9:K$37)</f>
        <v>0</v>
      </c>
      <c r="I46" s="87">
        <f ca="1">SUMIF(Licenses!$B$9:$B$38,Summary!$A46,Licenses!L$9:L$37)</f>
        <v>0</v>
      </c>
      <c r="J46" s="87">
        <f ca="1">SUMIF(Licenses!$B$9:$B$38,Summary!$A46,Licenses!M$9:M$37)</f>
        <v>0</v>
      </c>
      <c r="K46" s="87">
        <f ca="1">SUMIF(Licenses!$B$9:$B$38,Summary!$A46,Licenses!N$9:N$37)</f>
        <v>0</v>
      </c>
      <c r="L46" s="87">
        <f ca="1">SUMIF(Licenses!$B$9:$B$38,Summary!$A46,Licenses!O$9:O$37)</f>
        <v>0</v>
      </c>
      <c r="M46" s="87">
        <f ca="1">SUMIF(Licenses!$B$9:$B$38,Summary!$A46,Licenses!P$9:P$37)</f>
        <v>0</v>
      </c>
      <c r="N46" s="87">
        <f t="shared" ca="1" si="6"/>
        <v>0</v>
      </c>
    </row>
    <row r="47" spans="1:14" x14ac:dyDescent="0.3">
      <c r="A47" s="86" t="str">
        <f>IF(Summary!$C11&lt;&gt;"",Summary!$C11,"")</f>
        <v>Core HR</v>
      </c>
      <c r="B47" s="70"/>
      <c r="C47" s="87">
        <f ca="1">SUMIF(Licenses!$B$9:$B$38,Summary!$A47,Licenses!F$9:F$37)</f>
        <v>0</v>
      </c>
      <c r="D47" s="87">
        <f ca="1">SUMIF(Licenses!$B$9:$B$38,Summary!$A47,Licenses!G$9:G$37)</f>
        <v>0</v>
      </c>
      <c r="E47" s="87">
        <f ca="1">SUMIF(Licenses!$B$9:$B$38,Summary!$A47,Licenses!H$9:H$37)</f>
        <v>0</v>
      </c>
      <c r="F47" s="87">
        <f ca="1">SUMIF(Licenses!$B$9:$B$38,Summary!$A47,Licenses!I$9:I$37)</f>
        <v>0</v>
      </c>
      <c r="G47" s="87">
        <f ca="1">SUMIF(Licenses!$B$9:$B$38,Summary!$A47,Licenses!J$9:J$37)</f>
        <v>0</v>
      </c>
      <c r="H47" s="87">
        <f ca="1">SUMIF(Licenses!$B$9:$B$38,Summary!$A47,Licenses!K$9:K$37)</f>
        <v>0</v>
      </c>
      <c r="I47" s="87">
        <f ca="1">SUMIF(Licenses!$B$9:$B$38,Summary!$A47,Licenses!L$9:L$37)</f>
        <v>0</v>
      </c>
      <c r="J47" s="87">
        <f ca="1">SUMIF(Licenses!$B$9:$B$38,Summary!$A47,Licenses!M$9:M$37)</f>
        <v>0</v>
      </c>
      <c r="K47" s="87">
        <f ca="1">SUMIF(Licenses!$B$9:$B$38,Summary!$A47,Licenses!N$9:N$37)</f>
        <v>0</v>
      </c>
      <c r="L47" s="87">
        <f ca="1">SUMIF(Licenses!$B$9:$B$38,Summary!$A47,Licenses!O$9:O$37)</f>
        <v>0</v>
      </c>
      <c r="M47" s="87">
        <f ca="1">SUMIF(Licenses!$B$9:$B$38,Summary!$A47,Licenses!P$9:P$37)</f>
        <v>0</v>
      </c>
      <c r="N47" s="87">
        <f t="shared" ca="1" si="6"/>
        <v>0</v>
      </c>
    </row>
    <row r="48" spans="1:14" ht="13.5" customHeight="1" x14ac:dyDescent="0.3">
      <c r="A48" s="86" t="str">
        <f>IF(Summary!$C12&lt;&gt;"",Summary!$C12,"")</f>
        <v>Learning Management</v>
      </c>
      <c r="B48" s="70"/>
      <c r="C48" s="87">
        <f ca="1">SUMIF(Licenses!$B$9:$B$38,Summary!$A48,Licenses!F$9:F$37)</f>
        <v>0</v>
      </c>
      <c r="D48" s="87">
        <f ca="1">SUMIF(Licenses!$B$9:$B$38,Summary!$A48,Licenses!G$9:G$37)</f>
        <v>0</v>
      </c>
      <c r="E48" s="87">
        <f ca="1">SUMIF(Licenses!$B$9:$B$38,Summary!$A48,Licenses!H$9:H$37)</f>
        <v>0</v>
      </c>
      <c r="F48" s="87">
        <f ca="1">SUMIF(Licenses!$B$9:$B$38,Summary!$A48,Licenses!I$9:I$37)</f>
        <v>0</v>
      </c>
      <c r="G48" s="87">
        <f ca="1">SUMIF(Licenses!$B$9:$B$38,Summary!$A48,Licenses!J$9:J$37)</f>
        <v>0</v>
      </c>
      <c r="H48" s="87">
        <f ca="1">SUMIF(Licenses!$B$9:$B$38,Summary!$A48,Licenses!K$9:K$37)</f>
        <v>0</v>
      </c>
      <c r="I48" s="87">
        <f ca="1">SUMIF(Licenses!$B$9:$B$38,Summary!$A48,Licenses!L$9:L$37)</f>
        <v>0</v>
      </c>
      <c r="J48" s="87">
        <f ca="1">SUMIF(Licenses!$B$9:$B$38,Summary!$A48,Licenses!M$9:M$37)</f>
        <v>0</v>
      </c>
      <c r="K48" s="87">
        <f ca="1">SUMIF(Licenses!$B$9:$B$38,Summary!$A48,Licenses!N$9:N$37)</f>
        <v>0</v>
      </c>
      <c r="L48" s="87">
        <f ca="1">SUMIF(Licenses!$B$9:$B$38,Summary!$A48,Licenses!O$9:O$37)</f>
        <v>0</v>
      </c>
      <c r="M48" s="87">
        <f ca="1">SUMIF(Licenses!$B$9:$B$38,Summary!$A48,Licenses!P$9:P$37)</f>
        <v>0</v>
      </c>
      <c r="N48" s="87">
        <f t="shared" ca="1" si="6"/>
        <v>0</v>
      </c>
    </row>
    <row r="49" spans="1:14" ht="13.5" customHeight="1" x14ac:dyDescent="0.3">
      <c r="A49" s="86" t="str">
        <f>IF(Summary!$C13&lt;&gt;"",Summary!$C13,"")</f>
        <v xml:space="preserve">Time and Leave Administration </v>
      </c>
      <c r="B49" s="70"/>
      <c r="C49" s="87">
        <f ca="1">SUMIF(Licenses!$B$9:$B$38,Summary!$A49,Licenses!F$9:F$37)</f>
        <v>0</v>
      </c>
      <c r="D49" s="87">
        <f ca="1">SUMIF(Licenses!$B$9:$B$38,Summary!$A49,Licenses!G$9:G$37)</f>
        <v>0</v>
      </c>
      <c r="E49" s="87">
        <f ca="1">SUMIF(Licenses!$B$9:$B$38,Summary!$A49,Licenses!H$9:H$37)</f>
        <v>0</v>
      </c>
      <c r="F49" s="87">
        <f ca="1">SUMIF(Licenses!$B$9:$B$38,Summary!$A49,Licenses!I$9:I$37)</f>
        <v>0</v>
      </c>
      <c r="G49" s="87">
        <f ca="1">SUMIF(Licenses!$B$9:$B$38,Summary!$A49,Licenses!J$9:J$37)</f>
        <v>0</v>
      </c>
      <c r="H49" s="87">
        <f ca="1">SUMIF(Licenses!$B$9:$B$38,Summary!$A49,Licenses!K$9:K$37)</f>
        <v>0</v>
      </c>
      <c r="I49" s="87">
        <f ca="1">SUMIF(Licenses!$B$9:$B$38,Summary!$A49,Licenses!L$9:L$37)</f>
        <v>0</v>
      </c>
      <c r="J49" s="87">
        <f ca="1">SUMIF(Licenses!$B$9:$B$38,Summary!$A49,Licenses!M$9:M$37)</f>
        <v>0</v>
      </c>
      <c r="K49" s="87">
        <f ca="1">SUMIF(Licenses!$B$9:$B$38,Summary!$A49,Licenses!N$9:N$37)</f>
        <v>0</v>
      </c>
      <c r="L49" s="87">
        <f ca="1">SUMIF(Licenses!$B$9:$B$38,Summary!$A49,Licenses!O$9:O$37)</f>
        <v>0</v>
      </c>
      <c r="M49" s="87">
        <f ca="1">SUMIF(Licenses!$B$9:$B$38,Summary!$A49,Licenses!P$9:P$37)</f>
        <v>0</v>
      </c>
      <c r="N49" s="87">
        <f t="shared" ca="1" si="6"/>
        <v>0</v>
      </c>
    </row>
    <row r="50" spans="1:14" ht="13.5" customHeight="1" x14ac:dyDescent="0.3">
      <c r="A50" s="86" t="str">
        <f>IF(Summary!$C14&lt;&gt;"",Summary!$C14,"")</f>
        <v>Benefits</v>
      </c>
      <c r="B50" s="70"/>
      <c r="C50" s="87">
        <f ca="1">SUMIF(Licenses!$B$9:$B$38,Summary!$A50,Licenses!F$9:F$37)</f>
        <v>0</v>
      </c>
      <c r="D50" s="87">
        <f ca="1">SUMIF(Licenses!$B$9:$B$38,Summary!$A50,Licenses!G$9:G$37)</f>
        <v>0</v>
      </c>
      <c r="E50" s="87">
        <f ca="1">SUMIF(Licenses!$B$9:$B$38,Summary!$A50,Licenses!H$9:H$37)</f>
        <v>0</v>
      </c>
      <c r="F50" s="87">
        <f ca="1">SUMIF(Licenses!$B$9:$B$38,Summary!$A50,Licenses!I$9:I$37)</f>
        <v>0</v>
      </c>
      <c r="G50" s="87">
        <f ca="1">SUMIF(Licenses!$B$9:$B$38,Summary!$A50,Licenses!J$9:J$37)</f>
        <v>0</v>
      </c>
      <c r="H50" s="87">
        <f ca="1">SUMIF(Licenses!$B$9:$B$38,Summary!$A50,Licenses!K$9:K$37)</f>
        <v>0</v>
      </c>
      <c r="I50" s="87">
        <f ca="1">SUMIF(Licenses!$B$9:$B$38,Summary!$A50,Licenses!L$9:L$37)</f>
        <v>0</v>
      </c>
      <c r="J50" s="87">
        <f ca="1">SUMIF(Licenses!$B$9:$B$38,Summary!$A50,Licenses!M$9:M$37)</f>
        <v>0</v>
      </c>
      <c r="K50" s="87">
        <f ca="1">SUMIF(Licenses!$B$9:$B$38,Summary!$A50,Licenses!N$9:N$37)</f>
        <v>0</v>
      </c>
      <c r="L50" s="87">
        <f ca="1">SUMIF(Licenses!$B$9:$B$38,Summary!$A50,Licenses!O$9:O$37)</f>
        <v>0</v>
      </c>
      <c r="M50" s="87">
        <f ca="1">SUMIF(Licenses!$B$9:$B$38,Summary!$A50,Licenses!P$9:P$37)</f>
        <v>0</v>
      </c>
      <c r="N50" s="87">
        <f t="shared" ca="1" si="6"/>
        <v>0</v>
      </c>
    </row>
    <row r="51" spans="1:14" ht="13.5" customHeight="1" x14ac:dyDescent="0.3">
      <c r="A51" s="86" t="str">
        <f>IF(Summary!$C15&lt;&gt;"",Summary!$C15,"")</f>
        <v>Payroll</v>
      </c>
      <c r="B51" s="70"/>
      <c r="C51" s="87">
        <f ca="1">SUMIF(Licenses!$B$9:$B$38,Summary!$A51,Licenses!F$9:F$37)</f>
        <v>0</v>
      </c>
      <c r="D51" s="87">
        <f ca="1">SUMIF(Licenses!$B$9:$B$38,Summary!$A51,Licenses!G$9:G$37)</f>
        <v>0</v>
      </c>
      <c r="E51" s="87">
        <f ca="1">SUMIF(Licenses!$B$9:$B$38,Summary!$A51,Licenses!H$9:H$37)</f>
        <v>0</v>
      </c>
      <c r="F51" s="87">
        <f ca="1">SUMIF(Licenses!$B$9:$B$38,Summary!$A51,Licenses!I$9:I$37)</f>
        <v>0</v>
      </c>
      <c r="G51" s="87">
        <f ca="1">SUMIF(Licenses!$B$9:$B$38,Summary!$A51,Licenses!J$9:J$37)</f>
        <v>0</v>
      </c>
      <c r="H51" s="87">
        <f ca="1">SUMIF(Licenses!$B$9:$B$38,Summary!$A51,Licenses!K$9:K$37)</f>
        <v>0</v>
      </c>
      <c r="I51" s="87">
        <f ca="1">SUMIF(Licenses!$B$9:$B$38,Summary!$A51,Licenses!L$9:L$37)</f>
        <v>0</v>
      </c>
      <c r="J51" s="87">
        <f ca="1">SUMIF(Licenses!$B$9:$B$38,Summary!$A51,Licenses!M$9:M$37)</f>
        <v>0</v>
      </c>
      <c r="K51" s="87">
        <f ca="1">SUMIF(Licenses!$B$9:$B$38,Summary!$A51,Licenses!N$9:N$37)</f>
        <v>0</v>
      </c>
      <c r="L51" s="87">
        <f ca="1">SUMIF(Licenses!$B$9:$B$38,Summary!$A51,Licenses!O$9:O$37)</f>
        <v>0</v>
      </c>
      <c r="M51" s="87">
        <f ca="1">SUMIF(Licenses!$B$9:$B$38,Summary!$A51,Licenses!P$9:P$37)</f>
        <v>0</v>
      </c>
      <c r="N51" s="87">
        <f t="shared" ca="1" si="6"/>
        <v>0</v>
      </c>
    </row>
    <row r="52" spans="1:14" ht="13.5" customHeight="1" x14ac:dyDescent="0.3">
      <c r="A52" s="86" t="str">
        <f>IF(Summary!$C16&lt;&gt;"",Summary!$C16,"")</f>
        <v>PHCM-Reporting Analytics</v>
      </c>
      <c r="B52" s="70"/>
      <c r="C52" s="87">
        <f ca="1">SUMIF(Licenses!$B$9:$B$38,Summary!$A52,Licenses!F$9:F$37)</f>
        <v>0</v>
      </c>
      <c r="D52" s="87">
        <f ca="1">SUMIF(Licenses!$B$9:$B$38,Summary!$A52,Licenses!G$9:G$37)</f>
        <v>0</v>
      </c>
      <c r="E52" s="87">
        <f ca="1">SUMIF(Licenses!$B$9:$B$38,Summary!$A52,Licenses!H$9:H$37)</f>
        <v>0</v>
      </c>
      <c r="F52" s="87">
        <f ca="1">SUMIF(Licenses!$B$9:$B$38,Summary!$A52,Licenses!I$9:I$37)</f>
        <v>0</v>
      </c>
      <c r="G52" s="87">
        <f ca="1">SUMIF(Licenses!$B$9:$B$38,Summary!$A52,Licenses!J$9:J$37)</f>
        <v>0</v>
      </c>
      <c r="H52" s="87">
        <f ca="1">SUMIF(Licenses!$B$9:$B$38,Summary!$A52,Licenses!K$9:K$37)</f>
        <v>0</v>
      </c>
      <c r="I52" s="87">
        <f ca="1">SUMIF(Licenses!$B$9:$B$38,Summary!$A52,Licenses!L$9:L$37)</f>
        <v>0</v>
      </c>
      <c r="J52" s="87">
        <f ca="1">SUMIF(Licenses!$B$9:$B$38,Summary!$A52,Licenses!M$9:M$37)</f>
        <v>0</v>
      </c>
      <c r="K52" s="87">
        <f ca="1">SUMIF(Licenses!$B$9:$B$38,Summary!$A52,Licenses!N$9:N$37)</f>
        <v>0</v>
      </c>
      <c r="L52" s="87">
        <f ca="1">SUMIF(Licenses!$B$9:$B$38,Summary!$A52,Licenses!O$9:O$37)</f>
        <v>0</v>
      </c>
      <c r="M52" s="87">
        <f ca="1">SUMIF(Licenses!$B$9:$B$38,Summary!$A52,Licenses!P$9:P$37)</f>
        <v>0</v>
      </c>
      <c r="N52" s="87">
        <f t="shared" ca="1" si="6"/>
        <v>0</v>
      </c>
    </row>
    <row r="53" spans="1:14" ht="13.5" customHeight="1" x14ac:dyDescent="0.3">
      <c r="A53" s="86" t="str">
        <f>IF(Summary!$C17&lt;&gt;"",Summary!$C17,"")</f>
        <v>Data Change Request Management</v>
      </c>
      <c r="B53" s="70"/>
      <c r="C53" s="87">
        <f ca="1">SUMIF(Licenses!$B$9:$B$38,Summary!$A53,Licenses!F$9:F$37)</f>
        <v>0</v>
      </c>
      <c r="D53" s="87">
        <f ca="1">SUMIF(Licenses!$B$9:$B$38,Summary!$A53,Licenses!G$9:G$37)</f>
        <v>0</v>
      </c>
      <c r="E53" s="87">
        <f ca="1">SUMIF(Licenses!$B$9:$B$38,Summary!$A53,Licenses!H$9:H$37)</f>
        <v>0</v>
      </c>
      <c r="F53" s="87">
        <f ca="1">SUMIF(Licenses!$B$9:$B$38,Summary!$A53,Licenses!I$9:I$37)</f>
        <v>0</v>
      </c>
      <c r="G53" s="87">
        <f ca="1">SUMIF(Licenses!$B$9:$B$38,Summary!$A53,Licenses!J$9:J$37)</f>
        <v>0</v>
      </c>
      <c r="H53" s="87">
        <f ca="1">SUMIF(Licenses!$B$9:$B$38,Summary!$A53,Licenses!K$9:K$37)</f>
        <v>0</v>
      </c>
      <c r="I53" s="87">
        <f ca="1">SUMIF(Licenses!$B$9:$B$38,Summary!$A53,Licenses!L$9:L$37)</f>
        <v>0</v>
      </c>
      <c r="J53" s="87">
        <f ca="1">SUMIF(Licenses!$B$9:$B$38,Summary!$A53,Licenses!M$9:M$37)</f>
        <v>0</v>
      </c>
      <c r="K53" s="87">
        <f ca="1">SUMIF(Licenses!$B$9:$B$38,Summary!$A53,Licenses!N$9:N$37)</f>
        <v>0</v>
      </c>
      <c r="L53" s="87">
        <f ca="1">SUMIF(Licenses!$B$9:$B$38,Summary!$A53,Licenses!O$9:O$37)</f>
        <v>0</v>
      </c>
      <c r="M53" s="87">
        <f ca="1">SUMIF(Licenses!$B$9:$B$38,Summary!$A53,Licenses!P$9:P$37)</f>
        <v>0</v>
      </c>
      <c r="N53" s="87">
        <f t="shared" ca="1" si="6"/>
        <v>0</v>
      </c>
    </row>
    <row r="54" spans="1:14" ht="13.5" customHeight="1" x14ac:dyDescent="0.3">
      <c r="A54" s="86" t="str">
        <f>IF(Summary!$C18&lt;&gt;"",Summary!$C18,"")</f>
        <v>Forms</v>
      </c>
      <c r="B54" s="70"/>
      <c r="C54" s="87">
        <f ca="1">SUMIF(Licenses!$B$9:$B$38,Summary!$A54,Licenses!F$9:F$37)</f>
        <v>0</v>
      </c>
      <c r="D54" s="87">
        <f ca="1">SUMIF(Licenses!$B$9:$B$38,Summary!$A54,Licenses!G$9:G$37)</f>
        <v>0</v>
      </c>
      <c r="E54" s="87">
        <f ca="1">SUMIF(Licenses!$B$9:$B$38,Summary!$A54,Licenses!H$9:H$37)</f>
        <v>0</v>
      </c>
      <c r="F54" s="87">
        <f ca="1">SUMIF(Licenses!$B$9:$B$38,Summary!$A54,Licenses!I$9:I$37)</f>
        <v>0</v>
      </c>
      <c r="G54" s="87">
        <f ca="1">SUMIF(Licenses!$B$9:$B$38,Summary!$A54,Licenses!J$9:J$37)</f>
        <v>0</v>
      </c>
      <c r="H54" s="87">
        <f ca="1">SUMIF(Licenses!$B$9:$B$38,Summary!$A54,Licenses!K$9:K$37)</f>
        <v>0</v>
      </c>
      <c r="I54" s="87">
        <f ca="1">SUMIF(Licenses!$B$9:$B$38,Summary!$A54,Licenses!L$9:L$37)</f>
        <v>0</v>
      </c>
      <c r="J54" s="87">
        <f ca="1">SUMIF(Licenses!$B$9:$B$38,Summary!$A54,Licenses!M$9:M$37)</f>
        <v>0</v>
      </c>
      <c r="K54" s="87">
        <f ca="1">SUMIF(Licenses!$B$9:$B$38,Summary!$A54,Licenses!N$9:N$37)</f>
        <v>0</v>
      </c>
      <c r="L54" s="87">
        <f ca="1">SUMIF(Licenses!$B$9:$B$38,Summary!$A54,Licenses!O$9:O$37)</f>
        <v>0</v>
      </c>
      <c r="M54" s="87">
        <f ca="1">SUMIF(Licenses!$B$9:$B$38,Summary!$A54,Licenses!P$9:P$37)</f>
        <v>0</v>
      </c>
      <c r="N54" s="87">
        <f t="shared" ca="1" si="6"/>
        <v>0</v>
      </c>
    </row>
    <row r="55" spans="1:14" ht="13.5" customHeight="1" x14ac:dyDescent="0.3">
      <c r="A55" s="86" t="str">
        <f>IF(Summary!$C19&lt;&gt;"",Summary!$C19,"")</f>
        <v>Employee Self Service</v>
      </c>
      <c r="B55" s="70"/>
      <c r="C55" s="87">
        <f ca="1">SUMIF(Licenses!$B$9:$B$38,Summary!$A55,Licenses!F$9:F$37)</f>
        <v>0</v>
      </c>
      <c r="D55" s="87">
        <f ca="1">SUMIF(Licenses!$B$9:$B$38,Summary!$A55,Licenses!G$9:G$37)</f>
        <v>0</v>
      </c>
      <c r="E55" s="87">
        <f ca="1">SUMIF(Licenses!$B$9:$B$38,Summary!$A55,Licenses!H$9:H$37)</f>
        <v>0</v>
      </c>
      <c r="F55" s="87">
        <f ca="1">SUMIF(Licenses!$B$9:$B$38,Summary!$A55,Licenses!I$9:I$37)</f>
        <v>0</v>
      </c>
      <c r="G55" s="87">
        <f ca="1">SUMIF(Licenses!$B$9:$B$38,Summary!$A55,Licenses!J$9:J$37)</f>
        <v>0</v>
      </c>
      <c r="H55" s="87">
        <f ca="1">SUMIF(Licenses!$B$9:$B$38,Summary!$A55,Licenses!K$9:K$37)</f>
        <v>0</v>
      </c>
      <c r="I55" s="87">
        <f ca="1">SUMIF(Licenses!$B$9:$B$38,Summary!$A55,Licenses!L$9:L$37)</f>
        <v>0</v>
      </c>
      <c r="J55" s="87">
        <f ca="1">SUMIF(Licenses!$B$9:$B$38,Summary!$A55,Licenses!M$9:M$37)</f>
        <v>0</v>
      </c>
      <c r="K55" s="87">
        <f ca="1">SUMIF(Licenses!$B$9:$B$38,Summary!$A55,Licenses!N$9:N$37)</f>
        <v>0</v>
      </c>
      <c r="L55" s="87">
        <f ca="1">SUMIF(Licenses!$B$9:$B$38,Summary!$A55,Licenses!O$9:O$37)</f>
        <v>0</v>
      </c>
      <c r="M55" s="87">
        <f ca="1">SUMIF(Licenses!$B$9:$B$38,Summary!$A55,Licenses!P$9:P$37)</f>
        <v>0</v>
      </c>
      <c r="N55" s="87">
        <f t="shared" ca="1" si="6"/>
        <v>0</v>
      </c>
    </row>
    <row r="56" spans="1:14" ht="13.5" customHeight="1" x14ac:dyDescent="0.3">
      <c r="A56" s="86" t="str">
        <f>IF(Summary!$E6&lt;&gt;"",Summary!$E6,"")</f>
        <v>PO</v>
      </c>
      <c r="B56" s="70"/>
      <c r="C56" s="87">
        <f ca="1">SUMIF(Licenses!$B$9:$B$38,Summary!$A56,Licenses!F$9:F$37)</f>
        <v>0</v>
      </c>
      <c r="D56" s="87">
        <f ca="1">SUMIF(Licenses!$B$9:$B$38,Summary!$A56,Licenses!G$9:G$37)</f>
        <v>0</v>
      </c>
      <c r="E56" s="87">
        <f ca="1">SUMIF(Licenses!$B$9:$B$38,Summary!$A56,Licenses!H$9:H$37)</f>
        <v>0</v>
      </c>
      <c r="F56" s="87">
        <f ca="1">SUMIF(Licenses!$B$9:$B$38,Summary!$A56,Licenses!I$9:I$37)</f>
        <v>0</v>
      </c>
      <c r="G56" s="87">
        <f ca="1">SUMIF(Licenses!$B$9:$B$38,Summary!$A56,Licenses!J$9:J$37)</f>
        <v>0</v>
      </c>
      <c r="H56" s="87">
        <f ca="1">SUMIF(Licenses!$B$9:$B$38,Summary!$A56,Licenses!K$9:K$37)</f>
        <v>0</v>
      </c>
      <c r="I56" s="87">
        <f ca="1">SUMIF(Licenses!$B$9:$B$38,Summary!$A56,Licenses!L$9:L$37)</f>
        <v>0</v>
      </c>
      <c r="J56" s="87">
        <f ca="1">SUMIF(Licenses!$B$9:$B$38,Summary!$A56,Licenses!M$9:M$37)</f>
        <v>0</v>
      </c>
      <c r="K56" s="87">
        <f ca="1">SUMIF(Licenses!$B$9:$B$38,Summary!$A56,Licenses!N$9:N$37)</f>
        <v>0</v>
      </c>
      <c r="L56" s="87">
        <f ca="1">SUMIF(Licenses!$B$9:$B$38,Summary!$A56,Licenses!O$9:O$37)</f>
        <v>0</v>
      </c>
      <c r="M56" s="87">
        <f ca="1">SUMIF(Licenses!$B$9:$B$38,Summary!$A56,Licenses!P$9:P$37)</f>
        <v>0</v>
      </c>
      <c r="N56" s="87">
        <f t="shared" ca="1" si="6"/>
        <v>0</v>
      </c>
    </row>
    <row r="57" spans="1:14" ht="13.5" customHeight="1" x14ac:dyDescent="0.3">
      <c r="A57" s="86" t="str">
        <f>IF(Summary!$E7&lt;&gt;"",Summary!$E7,"")</f>
        <v>AP</v>
      </c>
      <c r="B57" s="70"/>
      <c r="C57" s="87">
        <f ca="1">SUMIF(Licenses!$B$9:$B$38,Summary!$A57,Licenses!F$9:F$37)</f>
        <v>0</v>
      </c>
      <c r="D57" s="87">
        <f ca="1">SUMIF(Licenses!$B$9:$B$38,Summary!$A57,Licenses!G$9:G$37)</f>
        <v>0</v>
      </c>
      <c r="E57" s="87">
        <f ca="1">SUMIF(Licenses!$B$9:$B$38,Summary!$A57,Licenses!H$9:H$37)</f>
        <v>0</v>
      </c>
      <c r="F57" s="87">
        <f ca="1">SUMIF(Licenses!$B$9:$B$38,Summary!$A57,Licenses!I$9:I$37)</f>
        <v>0</v>
      </c>
      <c r="G57" s="87">
        <f ca="1">SUMIF(Licenses!$B$9:$B$38,Summary!$A57,Licenses!J$9:J$37)</f>
        <v>0</v>
      </c>
      <c r="H57" s="87">
        <f ca="1">SUMIF(Licenses!$B$9:$B$38,Summary!$A57,Licenses!K$9:K$37)</f>
        <v>0</v>
      </c>
      <c r="I57" s="87">
        <f ca="1">SUMIF(Licenses!$B$9:$B$38,Summary!$A57,Licenses!L$9:L$37)</f>
        <v>0</v>
      </c>
      <c r="J57" s="87">
        <f ca="1">SUMIF(Licenses!$B$9:$B$38,Summary!$A57,Licenses!M$9:M$37)</f>
        <v>0</v>
      </c>
      <c r="K57" s="87">
        <f ca="1">SUMIF(Licenses!$B$9:$B$38,Summary!$A57,Licenses!N$9:N$37)</f>
        <v>0</v>
      </c>
      <c r="L57" s="87">
        <f ca="1">SUMIF(Licenses!$B$9:$B$38,Summary!$A57,Licenses!O$9:O$37)</f>
        <v>0</v>
      </c>
      <c r="M57" s="87">
        <f ca="1">SUMIF(Licenses!$B$9:$B$38,Summary!$A57,Licenses!P$9:P$37)</f>
        <v>0</v>
      </c>
      <c r="N57" s="87">
        <f t="shared" ca="1" si="6"/>
        <v>0</v>
      </c>
    </row>
    <row r="58" spans="1:14" ht="13.5" customHeight="1" x14ac:dyDescent="0.3">
      <c r="A58" s="86" t="str">
        <f>IF(Summary!$E8&lt;&gt;"",Summary!$E8,"")</f>
        <v>Sourcing</v>
      </c>
      <c r="B58" s="70"/>
      <c r="C58" s="87">
        <f ca="1">SUMIF(Licenses!$B$9:$B$38,Summary!$A58,Licenses!F$9:F$37)</f>
        <v>0</v>
      </c>
      <c r="D58" s="87">
        <f ca="1">SUMIF(Licenses!$B$9:$B$38,Summary!$A58,Licenses!G$9:G$37)</f>
        <v>0</v>
      </c>
      <c r="E58" s="87">
        <f ca="1">SUMIF(Licenses!$B$9:$B$38,Summary!$A58,Licenses!H$9:H$37)</f>
        <v>0</v>
      </c>
      <c r="F58" s="87">
        <f ca="1">SUMIF(Licenses!$B$9:$B$38,Summary!$A58,Licenses!I$9:I$37)</f>
        <v>0</v>
      </c>
      <c r="G58" s="87">
        <f ca="1">SUMIF(Licenses!$B$9:$B$38,Summary!$A58,Licenses!J$9:J$37)</f>
        <v>0</v>
      </c>
      <c r="H58" s="87">
        <f ca="1">SUMIF(Licenses!$B$9:$B$38,Summary!$A58,Licenses!K$9:K$37)</f>
        <v>0</v>
      </c>
      <c r="I58" s="87">
        <f ca="1">SUMIF(Licenses!$B$9:$B$38,Summary!$A58,Licenses!L$9:L$37)</f>
        <v>0</v>
      </c>
      <c r="J58" s="87">
        <f ca="1">SUMIF(Licenses!$B$9:$B$38,Summary!$A58,Licenses!M$9:M$37)</f>
        <v>0</v>
      </c>
      <c r="K58" s="87">
        <f ca="1">SUMIF(Licenses!$B$9:$B$38,Summary!$A58,Licenses!N$9:N$37)</f>
        <v>0</v>
      </c>
      <c r="L58" s="87">
        <f ca="1">SUMIF(Licenses!$B$9:$B$38,Summary!$A58,Licenses!O$9:O$37)</f>
        <v>0</v>
      </c>
      <c r="M58" s="87">
        <f ca="1">SUMIF(Licenses!$B$9:$B$38,Summary!$A58,Licenses!P$9:P$37)</f>
        <v>0</v>
      </c>
      <c r="N58" s="87">
        <f t="shared" ca="1" si="6"/>
        <v>0</v>
      </c>
    </row>
    <row r="59" spans="1:14" ht="13.5" customHeight="1" x14ac:dyDescent="0.3">
      <c r="A59" s="86" t="str">
        <f>IF(Summary!$E9&lt;&gt;"",Summary!$E9,"")</f>
        <v>eProcurement</v>
      </c>
      <c r="B59" s="70"/>
      <c r="C59" s="87">
        <f ca="1">SUMIF(Licenses!$B$9:$B$38,Summary!$A59,Licenses!F$9:F$37)</f>
        <v>0</v>
      </c>
      <c r="D59" s="87">
        <f ca="1">SUMIF(Licenses!$B$9:$B$38,Summary!$A59,Licenses!G$9:G$37)</f>
        <v>0</v>
      </c>
      <c r="E59" s="87">
        <f ca="1">SUMIF(Licenses!$B$9:$B$38,Summary!$A59,Licenses!H$9:H$37)</f>
        <v>0</v>
      </c>
      <c r="F59" s="87">
        <f ca="1">SUMIF(Licenses!$B$9:$B$38,Summary!$A59,Licenses!I$9:I$37)</f>
        <v>0</v>
      </c>
      <c r="G59" s="87">
        <f ca="1">SUMIF(Licenses!$B$9:$B$38,Summary!$A59,Licenses!J$9:J$37)</f>
        <v>0</v>
      </c>
      <c r="H59" s="87">
        <f ca="1">SUMIF(Licenses!$B$9:$B$38,Summary!$A59,Licenses!K$9:K$37)</f>
        <v>0</v>
      </c>
      <c r="I59" s="87">
        <f ca="1">SUMIF(Licenses!$B$9:$B$38,Summary!$A59,Licenses!L$9:L$37)</f>
        <v>0</v>
      </c>
      <c r="J59" s="87">
        <f ca="1">SUMIF(Licenses!$B$9:$B$38,Summary!$A59,Licenses!M$9:M$37)</f>
        <v>0</v>
      </c>
      <c r="K59" s="87">
        <f ca="1">SUMIF(Licenses!$B$9:$B$38,Summary!$A59,Licenses!N$9:N$37)</f>
        <v>0</v>
      </c>
      <c r="L59" s="87">
        <f ca="1">SUMIF(Licenses!$B$9:$B$38,Summary!$A59,Licenses!O$9:O$37)</f>
        <v>0</v>
      </c>
      <c r="M59" s="87">
        <f ca="1">SUMIF(Licenses!$B$9:$B$38,Summary!$A59,Licenses!P$9:P$37)</f>
        <v>0</v>
      </c>
      <c r="N59" s="87">
        <f t="shared" ca="1" si="6"/>
        <v>0</v>
      </c>
    </row>
    <row r="60" spans="1:14" ht="13.5" customHeight="1" x14ac:dyDescent="0.3">
      <c r="A60" s="86" t="str">
        <f>IF(Summary!$E10&lt;&gt;"",Summary!$E10,"")</f>
        <v>Supplier Portal</v>
      </c>
      <c r="B60" s="70"/>
      <c r="C60" s="87">
        <f ca="1">SUMIF(Licenses!$B$9:$B$38,Summary!$A60,Licenses!F$9:F$37)</f>
        <v>0</v>
      </c>
      <c r="D60" s="87">
        <f ca="1">SUMIF(Licenses!$B$9:$B$38,Summary!$A60,Licenses!G$9:G$37)</f>
        <v>0</v>
      </c>
      <c r="E60" s="87">
        <f ca="1">SUMIF(Licenses!$B$9:$B$38,Summary!$A60,Licenses!H$9:H$37)</f>
        <v>0</v>
      </c>
      <c r="F60" s="87">
        <f ca="1">SUMIF(Licenses!$B$9:$B$38,Summary!$A60,Licenses!I$9:I$37)</f>
        <v>0</v>
      </c>
      <c r="G60" s="87">
        <f ca="1">SUMIF(Licenses!$B$9:$B$38,Summary!$A60,Licenses!J$9:J$37)</f>
        <v>0</v>
      </c>
      <c r="H60" s="87">
        <f ca="1">SUMIF(Licenses!$B$9:$B$38,Summary!$A60,Licenses!K$9:K$37)</f>
        <v>0</v>
      </c>
      <c r="I60" s="87">
        <f ca="1">SUMIF(Licenses!$B$9:$B$38,Summary!$A60,Licenses!L$9:L$37)</f>
        <v>0</v>
      </c>
      <c r="J60" s="87">
        <f ca="1">SUMIF(Licenses!$B$9:$B$38,Summary!$A60,Licenses!M$9:M$37)</f>
        <v>0</v>
      </c>
      <c r="K60" s="87">
        <f ca="1">SUMIF(Licenses!$B$9:$B$38,Summary!$A60,Licenses!N$9:N$37)</f>
        <v>0</v>
      </c>
      <c r="L60" s="87">
        <f ca="1">SUMIF(Licenses!$B$9:$B$38,Summary!$A60,Licenses!O$9:O$37)</f>
        <v>0</v>
      </c>
      <c r="M60" s="87">
        <f ca="1">SUMIF(Licenses!$B$9:$B$38,Summary!$A60,Licenses!P$9:P$37)</f>
        <v>0</v>
      </c>
      <c r="N60" s="87">
        <f t="shared" ca="1" si="6"/>
        <v>0</v>
      </c>
    </row>
    <row r="61" spans="1:14" ht="13.5" customHeight="1" x14ac:dyDescent="0.3">
      <c r="A61" s="86" t="str">
        <f>IF(Summary!$E11&lt;&gt;"",Summary!$E11,"")</f>
        <v>Supplier Maintenance</v>
      </c>
      <c r="B61" s="70"/>
      <c r="C61" s="87">
        <f ca="1">SUMIF(Licenses!$B$9:$B$38,Summary!$A61,Licenses!F$9:F$37)</f>
        <v>0</v>
      </c>
      <c r="D61" s="87">
        <f ca="1">SUMIF(Licenses!$B$9:$B$38,Summary!$A61,Licenses!G$9:G$37)</f>
        <v>0</v>
      </c>
      <c r="E61" s="87">
        <f ca="1">SUMIF(Licenses!$B$9:$B$38,Summary!$A61,Licenses!H$9:H$37)</f>
        <v>0</v>
      </c>
      <c r="F61" s="87">
        <f ca="1">SUMIF(Licenses!$B$9:$B$38,Summary!$A61,Licenses!I$9:I$37)</f>
        <v>0</v>
      </c>
      <c r="G61" s="87">
        <f ca="1">SUMIF(Licenses!$B$9:$B$38,Summary!$A61,Licenses!J$9:J$37)</f>
        <v>0</v>
      </c>
      <c r="H61" s="87">
        <f ca="1">SUMIF(Licenses!$B$9:$B$38,Summary!$A61,Licenses!K$9:K$37)</f>
        <v>0</v>
      </c>
      <c r="I61" s="87">
        <f ca="1">SUMIF(Licenses!$B$9:$B$38,Summary!$A61,Licenses!L$9:L$37)</f>
        <v>0</v>
      </c>
      <c r="J61" s="87">
        <f ca="1">SUMIF(Licenses!$B$9:$B$38,Summary!$A61,Licenses!M$9:M$37)</f>
        <v>0</v>
      </c>
      <c r="K61" s="87">
        <f ca="1">SUMIF(Licenses!$B$9:$B$38,Summary!$A61,Licenses!N$9:N$37)</f>
        <v>0</v>
      </c>
      <c r="L61" s="87">
        <f ca="1">SUMIF(Licenses!$B$9:$B$38,Summary!$A61,Licenses!O$9:O$37)</f>
        <v>0</v>
      </c>
      <c r="M61" s="87">
        <f ca="1">SUMIF(Licenses!$B$9:$B$38,Summary!$A61,Licenses!P$9:P$37)</f>
        <v>0</v>
      </c>
      <c r="N61" s="87">
        <f t="shared" ca="1" si="6"/>
        <v>0</v>
      </c>
    </row>
    <row r="62" spans="1:14" ht="13.5" customHeight="1" x14ac:dyDescent="0.3">
      <c r="A62" s="86" t="str">
        <f>IF(Summary!$E12&lt;&gt;"",Summary!$E12,"")</f>
        <v>Pcard</v>
      </c>
      <c r="B62" s="70"/>
      <c r="C62" s="87">
        <f ca="1">SUMIF(Licenses!$B$9:$B$38,Summary!$A62,Licenses!F$9:F$37)</f>
        <v>0</v>
      </c>
      <c r="D62" s="87">
        <f ca="1">SUMIF(Licenses!$B$9:$B$38,Summary!$A62,Licenses!G$9:G$37)</f>
        <v>0</v>
      </c>
      <c r="E62" s="87">
        <f ca="1">SUMIF(Licenses!$B$9:$B$38,Summary!$A62,Licenses!H$9:H$37)</f>
        <v>0</v>
      </c>
      <c r="F62" s="87">
        <f ca="1">SUMIF(Licenses!$B$9:$B$38,Summary!$A62,Licenses!I$9:I$37)</f>
        <v>0</v>
      </c>
      <c r="G62" s="87">
        <f ca="1">SUMIF(Licenses!$B$9:$B$38,Summary!$A62,Licenses!J$9:J$37)</f>
        <v>0</v>
      </c>
      <c r="H62" s="87">
        <f ca="1">SUMIF(Licenses!$B$9:$B$38,Summary!$A62,Licenses!K$9:K$37)</f>
        <v>0</v>
      </c>
      <c r="I62" s="87">
        <f ca="1">SUMIF(Licenses!$B$9:$B$38,Summary!$A62,Licenses!L$9:L$37)</f>
        <v>0</v>
      </c>
      <c r="J62" s="87">
        <f ca="1">SUMIF(Licenses!$B$9:$B$38,Summary!$A62,Licenses!M$9:M$37)</f>
        <v>0</v>
      </c>
      <c r="K62" s="87">
        <f ca="1">SUMIF(Licenses!$B$9:$B$38,Summary!$A62,Licenses!N$9:N$37)</f>
        <v>0</v>
      </c>
      <c r="L62" s="87">
        <f ca="1">SUMIF(Licenses!$B$9:$B$38,Summary!$A62,Licenses!O$9:O$37)</f>
        <v>0</v>
      </c>
      <c r="M62" s="87">
        <f ca="1">SUMIF(Licenses!$B$9:$B$38,Summary!$A62,Licenses!P$9:P$37)</f>
        <v>0</v>
      </c>
      <c r="N62" s="87">
        <f t="shared" ca="1" si="6"/>
        <v>0</v>
      </c>
    </row>
    <row r="63" spans="1:14" ht="13.5" customHeight="1" x14ac:dyDescent="0.3">
      <c r="A63" s="86" t="str">
        <f>IF(Summary!$E13&lt;&gt;"",Summary!$E13,"")</f>
        <v xml:space="preserve">Requisition </v>
      </c>
      <c r="B63" s="70"/>
      <c r="C63" s="87">
        <f ca="1">SUMIF(Licenses!$B$9:$B$38,Summary!$A63,Licenses!F$9:F$37)</f>
        <v>0</v>
      </c>
      <c r="D63" s="87">
        <f ca="1">SUMIF(Licenses!$B$9:$B$38,Summary!$A63,Licenses!G$9:G$37)</f>
        <v>0</v>
      </c>
      <c r="E63" s="87">
        <f ca="1">SUMIF(Licenses!$B$9:$B$38,Summary!$A63,Licenses!H$9:H$37)</f>
        <v>0</v>
      </c>
      <c r="F63" s="87">
        <f ca="1">SUMIF(Licenses!$B$9:$B$38,Summary!$A63,Licenses!I$9:I$37)</f>
        <v>0</v>
      </c>
      <c r="G63" s="87">
        <f ca="1">SUMIF(Licenses!$B$9:$B$38,Summary!$A63,Licenses!J$9:J$37)</f>
        <v>0</v>
      </c>
      <c r="H63" s="87">
        <f ca="1">SUMIF(Licenses!$B$9:$B$38,Summary!$A63,Licenses!K$9:K$37)</f>
        <v>0</v>
      </c>
      <c r="I63" s="87">
        <f ca="1">SUMIF(Licenses!$B$9:$B$38,Summary!$A63,Licenses!L$9:L$37)</f>
        <v>0</v>
      </c>
      <c r="J63" s="87">
        <f ca="1">SUMIF(Licenses!$B$9:$B$38,Summary!$A63,Licenses!M$9:M$37)</f>
        <v>0</v>
      </c>
      <c r="K63" s="87">
        <f ca="1">SUMIF(Licenses!$B$9:$B$38,Summary!$A63,Licenses!N$9:N$37)</f>
        <v>0</v>
      </c>
      <c r="L63" s="87">
        <f ca="1">SUMIF(Licenses!$B$9:$B$38,Summary!$A63,Licenses!O$9:O$37)</f>
        <v>0</v>
      </c>
      <c r="M63" s="87">
        <f ca="1">SUMIF(Licenses!$B$9:$B$38,Summary!$A63,Licenses!P$9:P$37)</f>
        <v>0</v>
      </c>
      <c r="N63" s="87">
        <f t="shared" ca="1" si="6"/>
        <v>0</v>
      </c>
    </row>
    <row r="64" spans="1:14" ht="13.5" customHeight="1" x14ac:dyDescent="0.3">
      <c r="A64" s="86" t="str">
        <f>IF(Summary!$E14&lt;&gt;"",Summary!$E14,"")</f>
        <v>AR</v>
      </c>
      <c r="B64" s="70"/>
      <c r="C64" s="87">
        <f ca="1">SUMIF(Licenses!$B$9:$B$38,Summary!$A64,Licenses!F$9:F$37)</f>
        <v>0</v>
      </c>
      <c r="D64" s="87">
        <f ca="1">SUMIF(Licenses!$B$9:$B$38,Summary!$A64,Licenses!G$9:G$37)</f>
        <v>0</v>
      </c>
      <c r="E64" s="87">
        <f ca="1">SUMIF(Licenses!$B$9:$B$38,Summary!$A64,Licenses!H$9:H$37)</f>
        <v>0</v>
      </c>
      <c r="F64" s="87">
        <f ca="1">SUMIF(Licenses!$B$9:$B$38,Summary!$A64,Licenses!I$9:I$37)</f>
        <v>0</v>
      </c>
      <c r="G64" s="87">
        <f ca="1">SUMIF(Licenses!$B$9:$B$38,Summary!$A64,Licenses!J$9:J$37)</f>
        <v>0</v>
      </c>
      <c r="H64" s="87">
        <f ca="1">SUMIF(Licenses!$B$9:$B$38,Summary!$A64,Licenses!K$9:K$37)</f>
        <v>0</v>
      </c>
      <c r="I64" s="87">
        <f ca="1">SUMIF(Licenses!$B$9:$B$38,Summary!$A64,Licenses!L$9:L$37)</f>
        <v>0</v>
      </c>
      <c r="J64" s="87">
        <f ca="1">SUMIF(Licenses!$B$9:$B$38,Summary!$A64,Licenses!M$9:M$37)</f>
        <v>0</v>
      </c>
      <c r="K64" s="87">
        <f ca="1">SUMIF(Licenses!$B$9:$B$38,Summary!$A64,Licenses!N$9:N$37)</f>
        <v>0</v>
      </c>
      <c r="L64" s="87">
        <f ca="1">SUMIF(Licenses!$B$9:$B$38,Summary!$A64,Licenses!O$9:O$37)</f>
        <v>0</v>
      </c>
      <c r="M64" s="87">
        <f ca="1">SUMIF(Licenses!$B$9:$B$38,Summary!$A64,Licenses!P$9:P$37)</f>
        <v>0</v>
      </c>
      <c r="N64" s="87">
        <f t="shared" ca="1" si="6"/>
        <v>0</v>
      </c>
    </row>
    <row r="65" spans="1:14" ht="13.5" customHeight="1" x14ac:dyDescent="0.3">
      <c r="A65" s="86" t="str">
        <f>IF(Summary!$E15&lt;&gt;"",Summary!$E15,"")</f>
        <v>Billing</v>
      </c>
      <c r="B65" s="70"/>
      <c r="C65" s="87">
        <f ca="1">SUMIF(Licenses!$B$9:$B$38,Summary!$A65,Licenses!F$9:F$37)</f>
        <v>0</v>
      </c>
      <c r="D65" s="87">
        <f ca="1">SUMIF(Licenses!$B$9:$B$38,Summary!$A65,Licenses!G$9:G$37)</f>
        <v>0</v>
      </c>
      <c r="E65" s="87">
        <f ca="1">SUMIF(Licenses!$B$9:$B$38,Summary!$A65,Licenses!H$9:H$37)</f>
        <v>0</v>
      </c>
      <c r="F65" s="87">
        <f ca="1">SUMIF(Licenses!$B$9:$B$38,Summary!$A65,Licenses!I$9:I$37)</f>
        <v>0</v>
      </c>
      <c r="G65" s="87">
        <f ca="1">SUMIF(Licenses!$B$9:$B$38,Summary!$A65,Licenses!J$9:J$37)</f>
        <v>0</v>
      </c>
      <c r="H65" s="87">
        <f ca="1">SUMIF(Licenses!$B$9:$B$38,Summary!$A65,Licenses!K$9:K$37)</f>
        <v>0</v>
      </c>
      <c r="I65" s="87">
        <f ca="1">SUMIF(Licenses!$B$9:$B$38,Summary!$A65,Licenses!L$9:L$37)</f>
        <v>0</v>
      </c>
      <c r="J65" s="87">
        <f ca="1">SUMIF(Licenses!$B$9:$B$38,Summary!$A65,Licenses!M$9:M$37)</f>
        <v>0</v>
      </c>
      <c r="K65" s="87">
        <f ca="1">SUMIF(Licenses!$B$9:$B$38,Summary!$A65,Licenses!N$9:N$37)</f>
        <v>0</v>
      </c>
      <c r="L65" s="87">
        <f ca="1">SUMIF(Licenses!$B$9:$B$38,Summary!$A65,Licenses!O$9:O$37)</f>
        <v>0</v>
      </c>
      <c r="M65" s="87">
        <f ca="1">SUMIF(Licenses!$B$9:$B$38,Summary!$A65,Licenses!P$9:P$37)</f>
        <v>0</v>
      </c>
      <c r="N65" s="87">
        <f t="shared" ca="1" si="6"/>
        <v>0</v>
      </c>
    </row>
    <row r="66" spans="1:14" ht="13.5" customHeight="1" x14ac:dyDescent="0.3">
      <c r="A66" s="86" t="str">
        <f>IF(Summary!$E16&lt;&gt;"",Summary!$E16,"")</f>
        <v>Cach Management</v>
      </c>
      <c r="B66" s="70"/>
      <c r="C66" s="87">
        <f ca="1">SUMIF(Licenses!$B$9:$B$38,Summary!$A66,Licenses!F$9:F$37)</f>
        <v>0</v>
      </c>
      <c r="D66" s="87">
        <f ca="1">SUMIF(Licenses!$B$9:$B$38,Summary!$A66,Licenses!G$9:G$37)</f>
        <v>0</v>
      </c>
      <c r="E66" s="87">
        <f ca="1">SUMIF(Licenses!$B$9:$B$38,Summary!$A66,Licenses!H$9:H$37)</f>
        <v>0</v>
      </c>
      <c r="F66" s="87">
        <f ca="1">SUMIF(Licenses!$B$9:$B$38,Summary!$A66,Licenses!I$9:I$37)</f>
        <v>0</v>
      </c>
      <c r="G66" s="87">
        <f ca="1">SUMIF(Licenses!$B$9:$B$38,Summary!$A66,Licenses!J$9:J$37)</f>
        <v>0</v>
      </c>
      <c r="H66" s="87">
        <f ca="1">SUMIF(Licenses!$B$9:$B$38,Summary!$A66,Licenses!K$9:K$37)</f>
        <v>0</v>
      </c>
      <c r="I66" s="87">
        <f ca="1">SUMIF(Licenses!$B$9:$B$38,Summary!$A66,Licenses!L$9:L$37)</f>
        <v>0</v>
      </c>
      <c r="J66" s="87">
        <f ca="1">SUMIF(Licenses!$B$9:$B$38,Summary!$A66,Licenses!M$9:M$37)</f>
        <v>0</v>
      </c>
      <c r="K66" s="87">
        <f ca="1">SUMIF(Licenses!$B$9:$B$38,Summary!$A66,Licenses!N$9:N$37)</f>
        <v>0</v>
      </c>
      <c r="L66" s="87">
        <f ca="1">SUMIF(Licenses!$B$9:$B$38,Summary!$A66,Licenses!O$9:O$37)</f>
        <v>0</v>
      </c>
      <c r="M66" s="87">
        <f ca="1">SUMIF(Licenses!$B$9:$B$38,Summary!$A66,Licenses!P$9:P$37)</f>
        <v>0</v>
      </c>
      <c r="N66" s="87">
        <f t="shared" ca="1" si="6"/>
        <v>0</v>
      </c>
    </row>
    <row r="67" spans="1:14" ht="13.5" customHeight="1" x14ac:dyDescent="0.3">
      <c r="A67" s="86" t="str">
        <f>IF(Summary!$E17&lt;&gt;"",Summary!$E17,"")</f>
        <v xml:space="preserve"> Project Costing</v>
      </c>
      <c r="B67" s="70"/>
      <c r="C67" s="87">
        <f ca="1">SUMIF(Licenses!$B$9:$B$38,Summary!$A67,Licenses!F$9:F$37)</f>
        <v>0</v>
      </c>
      <c r="D67" s="87">
        <f ca="1">SUMIF(Licenses!$B$9:$B$38,Summary!$A67,Licenses!G$9:G$37)</f>
        <v>0</v>
      </c>
      <c r="E67" s="87">
        <f ca="1">SUMIF(Licenses!$B$9:$B$38,Summary!$A67,Licenses!H$9:H$37)</f>
        <v>0</v>
      </c>
      <c r="F67" s="87">
        <f ca="1">SUMIF(Licenses!$B$9:$B$38,Summary!$A67,Licenses!I$9:I$37)</f>
        <v>0</v>
      </c>
      <c r="G67" s="87">
        <f ca="1">SUMIF(Licenses!$B$9:$B$38,Summary!$A67,Licenses!J$9:J$37)</f>
        <v>0</v>
      </c>
      <c r="H67" s="87">
        <f ca="1">SUMIF(Licenses!$B$9:$B$38,Summary!$A67,Licenses!K$9:K$37)</f>
        <v>0</v>
      </c>
      <c r="I67" s="87">
        <f ca="1">SUMIF(Licenses!$B$9:$B$38,Summary!$A67,Licenses!L$9:L$37)</f>
        <v>0</v>
      </c>
      <c r="J67" s="87">
        <f ca="1">SUMIF(Licenses!$B$9:$B$38,Summary!$A67,Licenses!M$9:M$37)</f>
        <v>0</v>
      </c>
      <c r="K67" s="87">
        <f ca="1">SUMIF(Licenses!$B$9:$B$38,Summary!$A67,Licenses!N$9:N$37)</f>
        <v>0</v>
      </c>
      <c r="L67" s="87">
        <f ca="1">SUMIF(Licenses!$B$9:$B$38,Summary!$A67,Licenses!O$9:O$37)</f>
        <v>0</v>
      </c>
      <c r="M67" s="87">
        <f ca="1">SUMIF(Licenses!$B$9:$B$38,Summary!$A67,Licenses!P$9:P$37)</f>
        <v>0</v>
      </c>
      <c r="N67" s="87">
        <f t="shared" ca="1" si="6"/>
        <v>0</v>
      </c>
    </row>
    <row r="68" spans="1:14" ht="13.5" customHeight="1" x14ac:dyDescent="0.3">
      <c r="A68" s="86" t="str">
        <f>IF(Summary!$E18&lt;&gt;"",Summary!$E18,"")</f>
        <v>Grants Management</v>
      </c>
      <c r="B68" s="70"/>
      <c r="C68" s="87">
        <f ca="1">SUMIF(Licenses!$B$9:$B$38,Summary!$A68,Licenses!F$9:F$37)</f>
        <v>0</v>
      </c>
      <c r="D68" s="87">
        <f ca="1">SUMIF(Licenses!$B$9:$B$38,Summary!$A68,Licenses!G$9:G$37)</f>
        <v>0</v>
      </c>
      <c r="E68" s="87">
        <f ca="1">SUMIF(Licenses!$B$9:$B$38,Summary!$A68,Licenses!H$9:H$37)</f>
        <v>0</v>
      </c>
      <c r="F68" s="87">
        <f ca="1">SUMIF(Licenses!$B$9:$B$38,Summary!$A68,Licenses!I$9:I$37)</f>
        <v>0</v>
      </c>
      <c r="G68" s="87">
        <f ca="1">SUMIF(Licenses!$B$9:$B$38,Summary!$A68,Licenses!J$9:J$37)</f>
        <v>0</v>
      </c>
      <c r="H68" s="87">
        <f ca="1">SUMIF(Licenses!$B$9:$B$38,Summary!$A68,Licenses!K$9:K$37)</f>
        <v>0</v>
      </c>
      <c r="I68" s="87">
        <f ca="1">SUMIF(Licenses!$B$9:$B$38,Summary!$A68,Licenses!L$9:L$37)</f>
        <v>0</v>
      </c>
      <c r="J68" s="87">
        <f ca="1">SUMIF(Licenses!$B$9:$B$38,Summary!$A68,Licenses!M$9:M$37)</f>
        <v>0</v>
      </c>
      <c r="K68" s="87">
        <f ca="1">SUMIF(Licenses!$B$9:$B$38,Summary!$A68,Licenses!N$9:N$37)</f>
        <v>0</v>
      </c>
      <c r="L68" s="87">
        <f ca="1">SUMIF(Licenses!$B$9:$B$38,Summary!$A68,Licenses!O$9:O$37)</f>
        <v>0</v>
      </c>
      <c r="M68" s="87">
        <f ca="1">SUMIF(Licenses!$B$9:$B$38,Summary!$A68,Licenses!P$9:P$37)</f>
        <v>0</v>
      </c>
      <c r="N68" s="87">
        <f t="shared" ca="1" si="6"/>
        <v>0</v>
      </c>
    </row>
    <row r="69" spans="1:14" ht="13.5" customHeight="1" x14ac:dyDescent="0.3">
      <c r="A69" s="86" t="str">
        <f>IF(Summary!$E19&lt;&gt;"",Summary!$E19,"")</f>
        <v>Contract Management</v>
      </c>
      <c r="B69" s="70"/>
      <c r="C69" s="87">
        <f ca="1">SUMIF(Licenses!$B$9:$B$38,Summary!$A69,Licenses!F$9:F$37)</f>
        <v>0</v>
      </c>
      <c r="D69" s="87">
        <f ca="1">SUMIF(Licenses!$B$9:$B$38,Summary!$A69,Licenses!G$9:G$37)</f>
        <v>0</v>
      </c>
      <c r="E69" s="87">
        <f ca="1">SUMIF(Licenses!$B$9:$B$38,Summary!$A69,Licenses!H$9:H$37)</f>
        <v>0</v>
      </c>
      <c r="F69" s="87">
        <f ca="1">SUMIF(Licenses!$B$9:$B$38,Summary!$A69,Licenses!I$9:I$37)</f>
        <v>0</v>
      </c>
      <c r="G69" s="87">
        <f ca="1">SUMIF(Licenses!$B$9:$B$38,Summary!$A69,Licenses!J$9:J$37)</f>
        <v>0</v>
      </c>
      <c r="H69" s="87">
        <f ca="1">SUMIF(Licenses!$B$9:$B$38,Summary!$A69,Licenses!K$9:K$37)</f>
        <v>0</v>
      </c>
      <c r="I69" s="87">
        <f ca="1">SUMIF(Licenses!$B$9:$B$38,Summary!$A69,Licenses!L$9:L$37)</f>
        <v>0</v>
      </c>
      <c r="J69" s="87">
        <f ca="1">SUMIF(Licenses!$B$9:$B$38,Summary!$A69,Licenses!M$9:M$37)</f>
        <v>0</v>
      </c>
      <c r="K69" s="87">
        <f ca="1">SUMIF(Licenses!$B$9:$B$38,Summary!$A69,Licenses!N$9:N$37)</f>
        <v>0</v>
      </c>
      <c r="L69" s="87">
        <f ca="1">SUMIF(Licenses!$B$9:$B$38,Summary!$A69,Licenses!O$9:O$37)</f>
        <v>0</v>
      </c>
      <c r="M69" s="87">
        <f ca="1">SUMIF(Licenses!$B$9:$B$38,Summary!$A69,Licenses!P$9:P$37)</f>
        <v>0</v>
      </c>
      <c r="N69" s="87">
        <f t="shared" ca="1" si="6"/>
        <v>0</v>
      </c>
    </row>
    <row r="70" spans="1:14" ht="13.5" customHeight="1" x14ac:dyDescent="0.3">
      <c r="A70" s="86" t="str">
        <f>IF(Summary!$E20&lt;&gt;"",Summary!$E20,"")</f>
        <v>Asset Management</v>
      </c>
      <c r="B70" s="70"/>
      <c r="C70" s="87">
        <f ca="1">SUMIF(Licenses!$B$9:$B$38,Summary!$A70,Licenses!F$9:F$37)</f>
        <v>0</v>
      </c>
      <c r="D70" s="87">
        <f ca="1">SUMIF(Licenses!$B$9:$B$38,Summary!$A70,Licenses!G$9:G$37)</f>
        <v>0</v>
      </c>
      <c r="E70" s="87">
        <f ca="1">SUMIF(Licenses!$B$9:$B$38,Summary!$A70,Licenses!H$9:H$37)</f>
        <v>0</v>
      </c>
      <c r="F70" s="87">
        <f ca="1">SUMIF(Licenses!$B$9:$B$38,Summary!$A70,Licenses!I$9:I$37)</f>
        <v>0</v>
      </c>
      <c r="G70" s="87">
        <f ca="1">SUMIF(Licenses!$B$9:$B$38,Summary!$A70,Licenses!J$9:J$37)</f>
        <v>0</v>
      </c>
      <c r="H70" s="87">
        <f ca="1">SUMIF(Licenses!$B$9:$B$38,Summary!$A70,Licenses!K$9:K$37)</f>
        <v>0</v>
      </c>
      <c r="I70" s="87">
        <f ca="1">SUMIF(Licenses!$B$9:$B$38,Summary!$A70,Licenses!L$9:L$37)</f>
        <v>0</v>
      </c>
      <c r="J70" s="87">
        <f ca="1">SUMIF(Licenses!$B$9:$B$38,Summary!$A70,Licenses!M$9:M$37)</f>
        <v>0</v>
      </c>
      <c r="K70" s="87">
        <f ca="1">SUMIF(Licenses!$B$9:$B$38,Summary!$A70,Licenses!N$9:N$37)</f>
        <v>0</v>
      </c>
      <c r="L70" s="87">
        <f ca="1">SUMIF(Licenses!$B$9:$B$38,Summary!$A70,Licenses!O$9:O$37)</f>
        <v>0</v>
      </c>
      <c r="M70" s="87">
        <f ca="1">SUMIF(Licenses!$B$9:$B$38,Summary!$A70,Licenses!P$9:P$37)</f>
        <v>0</v>
      </c>
      <c r="N70" s="87">
        <f t="shared" ca="1" si="6"/>
        <v>0</v>
      </c>
    </row>
    <row r="71" spans="1:14" ht="13.5" customHeight="1" x14ac:dyDescent="0.3">
      <c r="A71" s="86" t="str">
        <f>IF(Summary!$E21&lt;&gt;"",Summary!$E21,"")</f>
        <v>FMS-Reporting Analytics</v>
      </c>
      <c r="B71" s="70"/>
      <c r="C71" s="87">
        <f ca="1">SUMIF(Licenses!$B$9:$B$38,Summary!$A71,Licenses!F$9:F$37)</f>
        <v>0</v>
      </c>
      <c r="D71" s="87">
        <f ca="1">SUMIF(Licenses!$B$9:$B$38,Summary!$A71,Licenses!G$9:G$37)</f>
        <v>0</v>
      </c>
      <c r="E71" s="87">
        <f ca="1">SUMIF(Licenses!$B$9:$B$38,Summary!$A71,Licenses!H$9:H$37)</f>
        <v>0</v>
      </c>
      <c r="F71" s="87">
        <f ca="1">SUMIF(Licenses!$B$9:$B$38,Summary!$A71,Licenses!I$9:I$37)</f>
        <v>0</v>
      </c>
      <c r="G71" s="87">
        <f ca="1">SUMIF(Licenses!$B$9:$B$38,Summary!$A71,Licenses!J$9:J$37)</f>
        <v>0</v>
      </c>
      <c r="H71" s="87">
        <f ca="1">SUMIF(Licenses!$B$9:$B$38,Summary!$A71,Licenses!K$9:K$37)</f>
        <v>0</v>
      </c>
      <c r="I71" s="87">
        <f ca="1">SUMIF(Licenses!$B$9:$B$38,Summary!$A71,Licenses!L$9:L$37)</f>
        <v>0</v>
      </c>
      <c r="J71" s="87">
        <f ca="1">SUMIF(Licenses!$B$9:$B$38,Summary!$A71,Licenses!M$9:M$37)</f>
        <v>0</v>
      </c>
      <c r="K71" s="87">
        <f ca="1">SUMIF(Licenses!$B$9:$B$38,Summary!$A71,Licenses!N$9:N$37)</f>
        <v>0</v>
      </c>
      <c r="L71" s="87">
        <f ca="1">SUMIF(Licenses!$B$9:$B$38,Summary!$A71,Licenses!O$9:O$37)</f>
        <v>0</v>
      </c>
      <c r="M71" s="87">
        <f ca="1">SUMIF(Licenses!$B$9:$B$38,Summary!$A71,Licenses!P$9:P$37)</f>
        <v>0</v>
      </c>
      <c r="N71" s="87">
        <f t="shared" ca="1" si="6"/>
        <v>0</v>
      </c>
    </row>
    <row r="72" spans="1:14" ht="13.5" customHeight="1" x14ac:dyDescent="0.3">
      <c r="A72" s="86" t="str">
        <f>IF(Summary!$E22&lt;&gt;"",Summary!$E22,"")</f>
        <v xml:space="preserve">Budget </v>
      </c>
      <c r="B72" s="70"/>
      <c r="C72" s="87">
        <f ca="1">SUMIF(Licenses!$B$9:$B$38,Summary!$A72,Licenses!F$9:F$37)</f>
        <v>0</v>
      </c>
      <c r="D72" s="87">
        <f ca="1">SUMIF(Licenses!$B$9:$B$38,Summary!$A72,Licenses!G$9:G$37)</f>
        <v>0</v>
      </c>
      <c r="E72" s="87">
        <f ca="1">SUMIF(Licenses!$B$9:$B$38,Summary!$A72,Licenses!H$9:H$37)</f>
        <v>0</v>
      </c>
      <c r="F72" s="87">
        <f ca="1">SUMIF(Licenses!$B$9:$B$38,Summary!$A72,Licenses!I$9:I$37)</f>
        <v>0</v>
      </c>
      <c r="G72" s="87">
        <f ca="1">SUMIF(Licenses!$B$9:$B$38,Summary!$A72,Licenses!J$9:J$37)</f>
        <v>0</v>
      </c>
      <c r="H72" s="87">
        <f ca="1">SUMIF(Licenses!$B$9:$B$38,Summary!$A72,Licenses!K$9:K$37)</f>
        <v>0</v>
      </c>
      <c r="I72" s="87">
        <f ca="1">SUMIF(Licenses!$B$9:$B$38,Summary!$A72,Licenses!L$9:L$37)</f>
        <v>0</v>
      </c>
      <c r="J72" s="87">
        <f ca="1">SUMIF(Licenses!$B$9:$B$38,Summary!$A72,Licenses!M$9:M$37)</f>
        <v>0</v>
      </c>
      <c r="K72" s="87">
        <f ca="1">SUMIF(Licenses!$B$9:$B$38,Summary!$A72,Licenses!N$9:N$37)</f>
        <v>0</v>
      </c>
      <c r="L72" s="87">
        <f ca="1">SUMIF(Licenses!$B$9:$B$38,Summary!$A72,Licenses!O$9:O$37)</f>
        <v>0</v>
      </c>
      <c r="M72" s="87">
        <f ca="1">SUMIF(Licenses!$B$9:$B$38,Summary!$A72,Licenses!P$9:P$37)</f>
        <v>0</v>
      </c>
      <c r="N72" s="87">
        <f t="shared" ca="1" si="6"/>
        <v>0</v>
      </c>
    </row>
    <row r="73" spans="1:14" ht="13.5" customHeight="1" x14ac:dyDescent="0.3">
      <c r="A73" s="86" t="str">
        <f>IF(Summary!$E23&lt;&gt;"",Summary!$E23,"")</f>
        <v>Budget Control</v>
      </c>
      <c r="B73" s="70"/>
      <c r="C73" s="87">
        <f ca="1">SUMIF(Licenses!$B$9:$B$38,Summary!$A73,Licenses!F$9:F$37)</f>
        <v>0</v>
      </c>
      <c r="D73" s="87">
        <f ca="1">SUMIF(Licenses!$B$9:$B$38,Summary!$A73,Licenses!G$9:G$37)</f>
        <v>0</v>
      </c>
      <c r="E73" s="87">
        <f ca="1">SUMIF(Licenses!$B$9:$B$38,Summary!$A73,Licenses!H$9:H$37)</f>
        <v>0</v>
      </c>
      <c r="F73" s="87">
        <f ca="1">SUMIF(Licenses!$B$9:$B$38,Summary!$A73,Licenses!I$9:I$37)</f>
        <v>0</v>
      </c>
      <c r="G73" s="87">
        <f ca="1">SUMIF(Licenses!$B$9:$B$38,Summary!$A73,Licenses!J$9:J$37)</f>
        <v>0</v>
      </c>
      <c r="H73" s="87">
        <f ca="1">SUMIF(Licenses!$B$9:$B$38,Summary!$A73,Licenses!K$9:K$37)</f>
        <v>0</v>
      </c>
      <c r="I73" s="87">
        <f ca="1">SUMIF(Licenses!$B$9:$B$38,Summary!$A73,Licenses!L$9:L$37)</f>
        <v>0</v>
      </c>
      <c r="J73" s="87">
        <f ca="1">SUMIF(Licenses!$B$9:$B$38,Summary!$A73,Licenses!M$9:M$37)</f>
        <v>0</v>
      </c>
      <c r="K73" s="87">
        <f ca="1">SUMIF(Licenses!$B$9:$B$38,Summary!$A73,Licenses!N$9:N$37)</f>
        <v>0</v>
      </c>
      <c r="L73" s="87">
        <f ca="1">SUMIF(Licenses!$B$9:$B$38,Summary!$A73,Licenses!O$9:O$37)</f>
        <v>0</v>
      </c>
      <c r="M73" s="87">
        <f ca="1">SUMIF(Licenses!$B$9:$B$38,Summary!$A73,Licenses!P$9:P$37)</f>
        <v>0</v>
      </c>
      <c r="N73" s="87">
        <f t="shared" ca="1" si="6"/>
        <v>0</v>
      </c>
    </row>
    <row r="74" spans="1:14" ht="13.5" customHeight="1" x14ac:dyDescent="0.3">
      <c r="A74" s="86" t="str">
        <f>IF(Summary!$E24&lt;&gt;"",Summary!$E24,"")</f>
        <v>GL</v>
      </c>
      <c r="B74" s="70"/>
      <c r="C74" s="87">
        <f ca="1">SUMIF(Licenses!$B$9:$B$38,Summary!$A74,Licenses!F$9:F$37)</f>
        <v>0</v>
      </c>
      <c r="D74" s="87">
        <f ca="1">SUMIF(Licenses!$B$9:$B$38,Summary!$A74,Licenses!G$9:G$37)</f>
        <v>0</v>
      </c>
      <c r="E74" s="87">
        <f ca="1">SUMIF(Licenses!$B$9:$B$38,Summary!$A74,Licenses!H$9:H$37)</f>
        <v>0</v>
      </c>
      <c r="F74" s="87">
        <f ca="1">SUMIF(Licenses!$B$9:$B$38,Summary!$A74,Licenses!I$9:I$37)</f>
        <v>0</v>
      </c>
      <c r="G74" s="87">
        <f ca="1">SUMIF(Licenses!$B$9:$B$38,Summary!$A74,Licenses!J$9:J$37)</f>
        <v>0</v>
      </c>
      <c r="H74" s="87">
        <f ca="1">SUMIF(Licenses!$B$9:$B$38,Summary!$A74,Licenses!K$9:K$37)</f>
        <v>0</v>
      </c>
      <c r="I74" s="87">
        <f ca="1">SUMIF(Licenses!$B$9:$B$38,Summary!$A74,Licenses!L$9:L$37)</f>
        <v>0</v>
      </c>
      <c r="J74" s="87">
        <f ca="1">SUMIF(Licenses!$B$9:$B$38,Summary!$A74,Licenses!M$9:M$37)</f>
        <v>0</v>
      </c>
      <c r="K74" s="87">
        <f ca="1">SUMIF(Licenses!$B$9:$B$38,Summary!$A74,Licenses!N$9:N$37)</f>
        <v>0</v>
      </c>
      <c r="L74" s="87">
        <f ca="1">SUMIF(Licenses!$B$9:$B$38,Summary!$A74,Licenses!O$9:O$37)</f>
        <v>0</v>
      </c>
      <c r="M74" s="87">
        <f ca="1">SUMIF(Licenses!$B$9:$B$38,Summary!$A74,Licenses!P$9:P$37)</f>
        <v>0</v>
      </c>
      <c r="N74" s="87">
        <f t="shared" ca="1" si="6"/>
        <v>0</v>
      </c>
    </row>
    <row r="75" spans="1:14" ht="13.5" customHeight="1" x14ac:dyDescent="0.3">
      <c r="A75" s="86" t="str">
        <f>IF(Summary!$E25&lt;&gt;"",Summary!$E25,"")</f>
        <v>Lease Management</v>
      </c>
      <c r="B75" s="70"/>
      <c r="C75" s="87">
        <f ca="1">SUMIF(Licenses!$B$9:$B$38,Summary!$A75,Licenses!F$9:F$37)</f>
        <v>0</v>
      </c>
      <c r="D75" s="87">
        <f ca="1">SUMIF(Licenses!$B$9:$B$38,Summary!$A75,Licenses!G$9:G$37)</f>
        <v>0</v>
      </c>
      <c r="E75" s="87">
        <f ca="1">SUMIF(Licenses!$B$9:$B$38,Summary!$A75,Licenses!H$9:H$37)</f>
        <v>0</v>
      </c>
      <c r="F75" s="87">
        <f ca="1">SUMIF(Licenses!$B$9:$B$38,Summary!$A75,Licenses!I$9:I$37)</f>
        <v>0</v>
      </c>
      <c r="G75" s="87">
        <f ca="1">SUMIF(Licenses!$B$9:$B$38,Summary!$A75,Licenses!J$9:J$37)</f>
        <v>0</v>
      </c>
      <c r="H75" s="87">
        <f ca="1">SUMIF(Licenses!$B$9:$B$38,Summary!$A75,Licenses!K$9:K$37)</f>
        <v>0</v>
      </c>
      <c r="I75" s="87">
        <f ca="1">SUMIF(Licenses!$B$9:$B$38,Summary!$A75,Licenses!L$9:L$37)</f>
        <v>0</v>
      </c>
      <c r="J75" s="87">
        <f ca="1">SUMIF(Licenses!$B$9:$B$38,Summary!$A75,Licenses!M$9:M$37)</f>
        <v>0</v>
      </c>
      <c r="K75" s="87">
        <f ca="1">SUMIF(Licenses!$B$9:$B$38,Summary!$A75,Licenses!N$9:N$37)</f>
        <v>0</v>
      </c>
      <c r="L75" s="87">
        <f ca="1">SUMIF(Licenses!$B$9:$B$38,Summary!$A75,Licenses!O$9:O$37)</f>
        <v>0</v>
      </c>
      <c r="M75" s="87">
        <f ca="1">SUMIF(Licenses!$B$9:$B$38,Summary!$A75,Licenses!P$9:P$37)</f>
        <v>0</v>
      </c>
      <c r="N75" s="87">
        <f t="shared" ca="1" si="6"/>
        <v>0</v>
      </c>
    </row>
    <row r="76" spans="1:14" ht="13.5" customHeight="1" x14ac:dyDescent="0.3">
      <c r="A76" s="86" t="str">
        <f>IF(Summary!$E26&lt;&gt;"",Summary!$E26,"")</f>
        <v>Expense Management</v>
      </c>
      <c r="B76" s="70"/>
      <c r="C76" s="87">
        <f ca="1">SUMIF(Licenses!$B$9:$B$38,Summary!$A76,Licenses!F$9:F$37)</f>
        <v>0</v>
      </c>
      <c r="D76" s="87">
        <f ca="1">SUMIF(Licenses!$B$9:$B$38,Summary!$A76,Licenses!G$9:G$37)</f>
        <v>0</v>
      </c>
      <c r="E76" s="87">
        <f ca="1">SUMIF(Licenses!$B$9:$B$38,Summary!$A76,Licenses!H$9:H$37)</f>
        <v>0</v>
      </c>
      <c r="F76" s="87">
        <f ca="1">SUMIF(Licenses!$B$9:$B$38,Summary!$A76,Licenses!I$9:I$37)</f>
        <v>0</v>
      </c>
      <c r="G76" s="87">
        <f ca="1">SUMIF(Licenses!$B$9:$B$38,Summary!$A76,Licenses!J$9:J$37)</f>
        <v>0</v>
      </c>
      <c r="H76" s="87">
        <f ca="1">SUMIF(Licenses!$B$9:$B$38,Summary!$A76,Licenses!K$9:K$37)</f>
        <v>0</v>
      </c>
      <c r="I76" s="87">
        <f ca="1">SUMIF(Licenses!$B$9:$B$38,Summary!$A76,Licenses!L$9:L$37)</f>
        <v>0</v>
      </c>
      <c r="J76" s="87">
        <f ca="1">SUMIF(Licenses!$B$9:$B$38,Summary!$A76,Licenses!M$9:M$37)</f>
        <v>0</v>
      </c>
      <c r="K76" s="87">
        <f ca="1">SUMIF(Licenses!$B$9:$B$38,Summary!$A76,Licenses!N$9:N$37)</f>
        <v>0</v>
      </c>
      <c r="L76" s="87">
        <f ca="1">SUMIF(Licenses!$B$9:$B$38,Summary!$A76,Licenses!O$9:O$37)</f>
        <v>0</v>
      </c>
      <c r="M76" s="87">
        <f ca="1">SUMIF(Licenses!$B$9:$B$38,Summary!$A76,Licenses!P$9:P$37)</f>
        <v>0</v>
      </c>
      <c r="N76" s="87">
        <f t="shared" ca="1" si="6"/>
        <v>0</v>
      </c>
    </row>
    <row r="77" spans="1:14" ht="13.5" customHeight="1" x14ac:dyDescent="0.3">
      <c r="A77" s="86" t="str">
        <f>IF(Summary!$E27&lt;&gt;"",Summary!$E27,"")</f>
        <v>Forms</v>
      </c>
      <c r="B77" s="70"/>
      <c r="C77" s="87">
        <f ca="1">SUMIF(Licenses!$B$9:$B$38,Summary!$A77,Licenses!F$9:F$37)</f>
        <v>0</v>
      </c>
      <c r="D77" s="87">
        <f ca="1">SUMIF(Licenses!$B$9:$B$38,Summary!$A77,Licenses!G$9:G$37)</f>
        <v>0</v>
      </c>
      <c r="E77" s="87">
        <f ca="1">SUMIF(Licenses!$B$9:$B$38,Summary!$A77,Licenses!H$9:H$37)</f>
        <v>0</v>
      </c>
      <c r="F77" s="87">
        <f ca="1">SUMIF(Licenses!$B$9:$B$38,Summary!$A77,Licenses!I$9:I$37)</f>
        <v>0</v>
      </c>
      <c r="G77" s="87">
        <f ca="1">SUMIF(Licenses!$B$9:$B$38,Summary!$A77,Licenses!J$9:J$37)</f>
        <v>0</v>
      </c>
      <c r="H77" s="87">
        <f ca="1">SUMIF(Licenses!$B$9:$B$38,Summary!$A77,Licenses!K$9:K$37)</f>
        <v>0</v>
      </c>
      <c r="I77" s="87">
        <f ca="1">SUMIF(Licenses!$B$9:$B$38,Summary!$A77,Licenses!L$9:L$37)</f>
        <v>0</v>
      </c>
      <c r="J77" s="87">
        <f ca="1">SUMIF(Licenses!$B$9:$B$38,Summary!$A77,Licenses!M$9:M$37)</f>
        <v>0</v>
      </c>
      <c r="K77" s="87">
        <f ca="1">SUMIF(Licenses!$B$9:$B$38,Summary!$A77,Licenses!N$9:N$37)</f>
        <v>0</v>
      </c>
      <c r="L77" s="87">
        <f ca="1">SUMIF(Licenses!$B$9:$B$38,Summary!$A77,Licenses!O$9:O$37)</f>
        <v>0</v>
      </c>
      <c r="M77" s="87">
        <f ca="1">SUMIF(Licenses!$B$9:$B$38,Summary!$A77,Licenses!P$9:P$37)</f>
        <v>0</v>
      </c>
      <c r="N77" s="87">
        <f t="shared" ca="1" si="6"/>
        <v>0</v>
      </c>
    </row>
    <row r="78" spans="1:14" ht="13.5" customHeight="1" x14ac:dyDescent="0.3">
      <c r="A78" s="86" t="str">
        <f>IF(Summary!$E28&lt;&gt;"",Summary!$E28,"")</f>
        <v xml:space="preserve"> </v>
      </c>
      <c r="B78" s="70"/>
      <c r="C78" s="87">
        <f ca="1">SUMIF(Licenses!$B$9:$B$38,Summary!$A78,Licenses!F$9:F$37)</f>
        <v>0</v>
      </c>
      <c r="D78" s="87">
        <f ca="1">SUMIF(Licenses!$B$9:$B$38,Summary!$A78,Licenses!G$9:G$37)</f>
        <v>0</v>
      </c>
      <c r="E78" s="87">
        <f ca="1">SUMIF(Licenses!$B$9:$B$38,Summary!$A78,Licenses!H$9:H$37)</f>
        <v>0</v>
      </c>
      <c r="F78" s="87">
        <f ca="1">SUMIF(Licenses!$B$9:$B$38,Summary!$A78,Licenses!I$9:I$37)</f>
        <v>0</v>
      </c>
      <c r="G78" s="87">
        <f ca="1">SUMIF(Licenses!$B$9:$B$38,Summary!$A78,Licenses!J$9:J$37)</f>
        <v>0</v>
      </c>
      <c r="H78" s="87">
        <f ca="1">SUMIF(Licenses!$B$9:$B$38,Summary!$A78,Licenses!K$9:K$37)</f>
        <v>0</v>
      </c>
      <c r="I78" s="87">
        <f ca="1">SUMIF(Licenses!$B$9:$B$38,Summary!$A78,Licenses!L$9:L$37)</f>
        <v>0</v>
      </c>
      <c r="J78" s="87">
        <f ca="1">SUMIF(Licenses!$B$9:$B$38,Summary!$A78,Licenses!M$9:M$37)</f>
        <v>0</v>
      </c>
      <c r="K78" s="87">
        <f ca="1">SUMIF(Licenses!$B$9:$B$38,Summary!$A78,Licenses!N$9:N$37)</f>
        <v>0</v>
      </c>
      <c r="L78" s="87">
        <f ca="1">SUMIF(Licenses!$B$9:$B$38,Summary!$A78,Licenses!O$9:O$37)</f>
        <v>0</v>
      </c>
      <c r="M78" s="87">
        <f ca="1">SUMIF(Licenses!$B$9:$B$38,Summary!$A78,Licenses!P$9:P$37)</f>
        <v>0</v>
      </c>
      <c r="N78" s="87">
        <f t="shared" ca="1" si="6"/>
        <v>0</v>
      </c>
    </row>
    <row r="79" spans="1:14" ht="14.4" thickBot="1" x14ac:dyDescent="0.35">
      <c r="A79" s="88" t="str">
        <f>Licenses!A8</f>
        <v>Licenses and Ongoing Maintenance Costs</v>
      </c>
      <c r="B79" s="88"/>
      <c r="C79" s="89">
        <f t="shared" ref="C79:M79" ca="1" si="7">SUM(C42:C78)</f>
        <v>0</v>
      </c>
      <c r="D79" s="89">
        <f t="shared" ca="1" si="7"/>
        <v>0</v>
      </c>
      <c r="E79" s="89">
        <f t="shared" ca="1" si="7"/>
        <v>0</v>
      </c>
      <c r="F79" s="89">
        <f t="shared" ca="1" si="7"/>
        <v>0</v>
      </c>
      <c r="G79" s="89">
        <f t="shared" ca="1" si="7"/>
        <v>0</v>
      </c>
      <c r="H79" s="89">
        <f t="shared" ca="1" si="7"/>
        <v>0</v>
      </c>
      <c r="I79" s="89">
        <f t="shared" ca="1" si="7"/>
        <v>0</v>
      </c>
      <c r="J79" s="89">
        <f t="shared" ca="1" si="7"/>
        <v>0</v>
      </c>
      <c r="K79" s="89">
        <f t="shared" ca="1" si="7"/>
        <v>0</v>
      </c>
      <c r="L79" s="89">
        <f t="shared" ca="1" si="7"/>
        <v>0</v>
      </c>
      <c r="M79" s="89">
        <f t="shared" ca="1" si="7"/>
        <v>0</v>
      </c>
      <c r="N79" s="89">
        <f ca="1">SUM(C79:M79)</f>
        <v>0</v>
      </c>
    </row>
    <row r="80" spans="1:14" s="92" customFormat="1" ht="14.4" thickTop="1" x14ac:dyDescent="0.3">
      <c r="A80" s="90"/>
      <c r="B80" s="124" t="str">
        <f ca="1">IF(ISNA(HLOOKUP("Error",C80:N80,1,FALSE)),"","Error indicates mismatch with totals on Licenses tab")</f>
        <v/>
      </c>
      <c r="C80" s="50" t="str">
        <f ca="1">IF(C79=Licenses!F38,"OK","ERROR")</f>
        <v>OK</v>
      </c>
      <c r="D80" s="50" t="str">
        <f ca="1">IF(D79=Licenses!G38,"OK","ERROR")</f>
        <v>OK</v>
      </c>
      <c r="E80" s="50" t="str">
        <f ca="1">IF(E79=Licenses!H38,"OK","ERROR")</f>
        <v>OK</v>
      </c>
      <c r="F80" s="50" t="str">
        <f ca="1">IF(F79=Licenses!I38,"OK","ERROR")</f>
        <v>OK</v>
      </c>
      <c r="G80" s="50" t="str">
        <f ca="1">IF(G79=Licenses!J38,"OK","ERROR")</f>
        <v>OK</v>
      </c>
      <c r="H80" s="50" t="str">
        <f ca="1">IF(H79=Licenses!K38,"OK","ERROR")</f>
        <v>OK</v>
      </c>
      <c r="I80" s="50" t="str">
        <f ca="1">IF(I79=Licenses!L38,"OK","ERROR")</f>
        <v>OK</v>
      </c>
      <c r="J80" s="50" t="str">
        <f ca="1">IF(J79=Licenses!M38,"OK","ERROR")</f>
        <v>OK</v>
      </c>
      <c r="K80" s="50" t="str">
        <f ca="1">IF(K79=Licenses!N38,"OK","ERROR")</f>
        <v>OK</v>
      </c>
      <c r="L80" s="50" t="str">
        <f ca="1">IF(L79=Licenses!O38,"OK","ERROR")</f>
        <v>OK</v>
      </c>
      <c r="M80" s="50" t="str">
        <f ca="1">IF(M79=Licenses!P38,"OK","ERROR")</f>
        <v>OK</v>
      </c>
      <c r="N80" s="50" t="str">
        <f ca="1">IF(N79=Licenses!Q38,"OK","ERROR")</f>
        <v>OK</v>
      </c>
    </row>
    <row r="81" spans="1:14" s="92" customFormat="1" x14ac:dyDescent="0.3">
      <c r="A81" s="47"/>
      <c r="B81" s="71"/>
      <c r="C81" s="50"/>
      <c r="D81" s="50"/>
      <c r="E81" s="50"/>
      <c r="F81" s="50"/>
      <c r="G81" s="50"/>
      <c r="H81" s="50"/>
      <c r="I81" s="50"/>
      <c r="J81" s="50"/>
      <c r="K81" s="50"/>
      <c r="L81" s="50"/>
      <c r="M81" s="50"/>
      <c r="N81" s="50"/>
    </row>
    <row r="82" spans="1:14" x14ac:dyDescent="0.3">
      <c r="A82" s="81" t="str">
        <f>CONCATENATE('SaaS-Hosting'!A7," by Software")</f>
        <v>Hosting Costs by Software</v>
      </c>
      <c r="B82" s="81"/>
      <c r="C82" s="76"/>
      <c r="D82" s="76" t="s">
        <v>64</v>
      </c>
      <c r="E82" s="76" t="s">
        <v>65</v>
      </c>
      <c r="F82" s="76" t="s">
        <v>66</v>
      </c>
      <c r="G82" s="76" t="s">
        <v>67</v>
      </c>
      <c r="H82" s="76" t="s">
        <v>68</v>
      </c>
      <c r="I82" s="76" t="s">
        <v>109</v>
      </c>
      <c r="J82" s="76" t="s">
        <v>110</v>
      </c>
      <c r="K82" s="76" t="s">
        <v>111</v>
      </c>
      <c r="L82" s="76" t="s">
        <v>112</v>
      </c>
      <c r="M82" s="76" t="s">
        <v>113</v>
      </c>
      <c r="N82" s="76" t="s">
        <v>69</v>
      </c>
    </row>
    <row r="83" spans="1:14" x14ac:dyDescent="0.3">
      <c r="A83" s="100" t="str">
        <f>IF(Summary!$C6&lt;&gt;"",Summary!$C6,"")</f>
        <v>Classification</v>
      </c>
      <c r="B83" s="48"/>
      <c r="C83" s="51"/>
      <c r="D83" s="51">
        <f ca="1">SUMIF('SaaS-Hosting'!$B$8:$B$37,Summary!$A83,'SaaS-Hosting'!D$8:D$36)</f>
        <v>0</v>
      </c>
      <c r="E83" s="51">
        <f ca="1">SUMIF('SaaS-Hosting'!$B$8:$B$37,Summary!$A83,'SaaS-Hosting'!E$8:E$36)</f>
        <v>0</v>
      </c>
      <c r="F83" s="51">
        <f ca="1">SUMIF('SaaS-Hosting'!$B$8:$B$37,Summary!$A83,'SaaS-Hosting'!F$8:F$36)</f>
        <v>0</v>
      </c>
      <c r="G83" s="51">
        <f ca="1">SUMIF('SaaS-Hosting'!$B$8:$B$37,Summary!$A83,'SaaS-Hosting'!G$8:G$36)</f>
        <v>0</v>
      </c>
      <c r="H83" s="51">
        <f ca="1">SUMIF('SaaS-Hosting'!$B$8:$B$37,Summary!$A83,'SaaS-Hosting'!H$8:H$36)</f>
        <v>0</v>
      </c>
      <c r="I83" s="51">
        <f ca="1">SUMIF('SaaS-Hosting'!$B$8:$B$37,Summary!$A83,'SaaS-Hosting'!I$8:I$36)</f>
        <v>0</v>
      </c>
      <c r="J83" s="51">
        <f ca="1">SUMIF('SaaS-Hosting'!$B$8:$B$37,Summary!$A83,'SaaS-Hosting'!J$8:J$36)</f>
        <v>0</v>
      </c>
      <c r="K83" s="51">
        <f ca="1">SUMIF('SaaS-Hosting'!$B$8:$B$37,Summary!$A83,'SaaS-Hosting'!K$8:K$36)</f>
        <v>0</v>
      </c>
      <c r="L83" s="51">
        <f ca="1">SUMIF('SaaS-Hosting'!$B$8:$B$37,Summary!$A83,'SaaS-Hosting'!L$8:L$36)</f>
        <v>0</v>
      </c>
      <c r="M83" s="51">
        <f ca="1">SUMIF('SaaS-Hosting'!$B$8:$B$37,Summary!$A83,'SaaS-Hosting'!M$8:M$36)</f>
        <v>0</v>
      </c>
      <c r="N83" s="51">
        <f ca="1">SUM(D83:M83)</f>
        <v>0</v>
      </c>
    </row>
    <row r="84" spans="1:14" x14ac:dyDescent="0.3">
      <c r="A84" s="100" t="str">
        <f>IF(Summary!$C7&lt;&gt;"",Summary!$C7,"")</f>
        <v>Compensation</v>
      </c>
      <c r="B84" s="48"/>
      <c r="C84" s="51"/>
      <c r="D84" s="51">
        <f ca="1">SUMIF('SaaS-Hosting'!$B$8:$B$37,Summary!$A84,'SaaS-Hosting'!D$8:D$36)</f>
        <v>0</v>
      </c>
      <c r="E84" s="51">
        <f ca="1">SUMIF('SaaS-Hosting'!$B$8:$B$37,Summary!$A84,'SaaS-Hosting'!E$8:E$36)</f>
        <v>0</v>
      </c>
      <c r="F84" s="51">
        <f ca="1">SUMIF('SaaS-Hosting'!$B$8:$B$37,Summary!$A84,'SaaS-Hosting'!F$8:F$36)</f>
        <v>0</v>
      </c>
      <c r="G84" s="51">
        <f ca="1">SUMIF('SaaS-Hosting'!$B$8:$B$37,Summary!$A84,'SaaS-Hosting'!G$8:G$36)</f>
        <v>0</v>
      </c>
      <c r="H84" s="51">
        <f ca="1">SUMIF('SaaS-Hosting'!$B$8:$B$37,Summary!$A84,'SaaS-Hosting'!H$8:H$36)</f>
        <v>0</v>
      </c>
      <c r="I84" s="51">
        <f ca="1">SUMIF('SaaS-Hosting'!$B$8:$B$37,Summary!$A84,'SaaS-Hosting'!I$8:I$36)</f>
        <v>0</v>
      </c>
      <c r="J84" s="51">
        <f ca="1">SUMIF('SaaS-Hosting'!$B$8:$B$37,Summary!$A84,'SaaS-Hosting'!J$8:J$36)</f>
        <v>0</v>
      </c>
      <c r="K84" s="51">
        <f ca="1">SUMIF('SaaS-Hosting'!$B$8:$B$37,Summary!$A84,'SaaS-Hosting'!K$8:K$36)</f>
        <v>0</v>
      </c>
      <c r="L84" s="51">
        <f ca="1">SUMIF('SaaS-Hosting'!$B$8:$B$37,Summary!$A84,'SaaS-Hosting'!L$8:L$36)</f>
        <v>0</v>
      </c>
      <c r="M84" s="51">
        <f ca="1">SUMIF('SaaS-Hosting'!$B$8:$B$37,Summary!$A84,'SaaS-Hosting'!M$8:M$36)</f>
        <v>0</v>
      </c>
      <c r="N84" s="51">
        <f t="shared" ref="N84:N119" ca="1" si="8">SUM(D84:M84)</f>
        <v>0</v>
      </c>
    </row>
    <row r="85" spans="1:14" x14ac:dyDescent="0.3">
      <c r="A85" s="100" t="str">
        <f>IF(Summary!$C8&lt;&gt;"",Summary!$C8,"")</f>
        <v>Recruitment</v>
      </c>
      <c r="B85" s="48"/>
      <c r="C85" s="51"/>
      <c r="D85" s="51">
        <f ca="1">SUMIF('SaaS-Hosting'!$B$8:$B$37,Summary!$A85,'SaaS-Hosting'!D$8:D$36)</f>
        <v>0</v>
      </c>
      <c r="E85" s="51">
        <f ca="1">SUMIF('SaaS-Hosting'!$B$8:$B$37,Summary!$A85,'SaaS-Hosting'!E$8:E$36)</f>
        <v>0</v>
      </c>
      <c r="F85" s="51">
        <f ca="1">SUMIF('SaaS-Hosting'!$B$8:$B$37,Summary!$A85,'SaaS-Hosting'!F$8:F$36)</f>
        <v>0</v>
      </c>
      <c r="G85" s="51">
        <f ca="1">SUMIF('SaaS-Hosting'!$B$8:$B$37,Summary!$A85,'SaaS-Hosting'!G$8:G$36)</f>
        <v>0</v>
      </c>
      <c r="H85" s="51">
        <f ca="1">SUMIF('SaaS-Hosting'!$B$8:$B$37,Summary!$A85,'SaaS-Hosting'!H$8:H$36)</f>
        <v>0</v>
      </c>
      <c r="I85" s="51">
        <f ca="1">SUMIF('SaaS-Hosting'!$B$8:$B$37,Summary!$A85,'SaaS-Hosting'!I$8:I$36)</f>
        <v>0</v>
      </c>
      <c r="J85" s="51">
        <f ca="1">SUMIF('SaaS-Hosting'!$B$8:$B$37,Summary!$A85,'SaaS-Hosting'!J$8:J$36)</f>
        <v>0</v>
      </c>
      <c r="K85" s="51">
        <f ca="1">SUMIF('SaaS-Hosting'!$B$8:$B$37,Summary!$A85,'SaaS-Hosting'!K$8:K$36)</f>
        <v>0</v>
      </c>
      <c r="L85" s="51">
        <f ca="1">SUMIF('SaaS-Hosting'!$B$8:$B$37,Summary!$A85,'SaaS-Hosting'!L$8:L$36)</f>
        <v>0</v>
      </c>
      <c r="M85" s="51">
        <f ca="1">SUMIF('SaaS-Hosting'!$B$8:$B$37,Summary!$A85,'SaaS-Hosting'!M$8:M$36)</f>
        <v>0</v>
      </c>
      <c r="N85" s="51">
        <f t="shared" ca="1" si="8"/>
        <v>0</v>
      </c>
    </row>
    <row r="86" spans="1:14" x14ac:dyDescent="0.3">
      <c r="A86" s="100" t="str">
        <f>IF(Summary!$C9&lt;&gt;"",Summary!$C9,"")</f>
        <v>Onboarding</v>
      </c>
      <c r="B86" s="48"/>
      <c r="C86" s="51"/>
      <c r="D86" s="51">
        <f ca="1">SUMIF('SaaS-Hosting'!$B$8:$B$37,Summary!$A86,'SaaS-Hosting'!D$8:D$36)</f>
        <v>0</v>
      </c>
      <c r="E86" s="51">
        <f ca="1">SUMIF('SaaS-Hosting'!$B$8:$B$37,Summary!$A86,'SaaS-Hosting'!E$8:E$36)</f>
        <v>0</v>
      </c>
      <c r="F86" s="51">
        <f ca="1">SUMIF('SaaS-Hosting'!$B$8:$B$37,Summary!$A86,'SaaS-Hosting'!F$8:F$36)</f>
        <v>0</v>
      </c>
      <c r="G86" s="51">
        <f ca="1">SUMIF('SaaS-Hosting'!$B$8:$B$37,Summary!$A86,'SaaS-Hosting'!G$8:G$36)</f>
        <v>0</v>
      </c>
      <c r="H86" s="51">
        <f ca="1">SUMIF('SaaS-Hosting'!$B$8:$B$37,Summary!$A86,'SaaS-Hosting'!H$8:H$36)</f>
        <v>0</v>
      </c>
      <c r="I86" s="51">
        <f ca="1">SUMIF('SaaS-Hosting'!$B$8:$B$37,Summary!$A86,'SaaS-Hosting'!I$8:I$36)</f>
        <v>0</v>
      </c>
      <c r="J86" s="51">
        <f ca="1">SUMIF('SaaS-Hosting'!$B$8:$B$37,Summary!$A86,'SaaS-Hosting'!J$8:J$36)</f>
        <v>0</v>
      </c>
      <c r="K86" s="51">
        <f ca="1">SUMIF('SaaS-Hosting'!$B$8:$B$37,Summary!$A86,'SaaS-Hosting'!K$8:K$36)</f>
        <v>0</v>
      </c>
      <c r="L86" s="51">
        <f ca="1">SUMIF('SaaS-Hosting'!$B$8:$B$37,Summary!$A86,'SaaS-Hosting'!L$8:L$36)</f>
        <v>0</v>
      </c>
      <c r="M86" s="51">
        <f ca="1">SUMIF('SaaS-Hosting'!$B$8:$B$37,Summary!$A86,'SaaS-Hosting'!M$8:M$36)</f>
        <v>0</v>
      </c>
      <c r="N86" s="51">
        <f t="shared" ca="1" si="8"/>
        <v>0</v>
      </c>
    </row>
    <row r="87" spans="1:14" x14ac:dyDescent="0.3">
      <c r="A87" s="100" t="str">
        <f>IF(Summary!$C10&lt;&gt;"",Summary!$C10,"")</f>
        <v>Offboarding</v>
      </c>
      <c r="B87" s="48"/>
      <c r="C87" s="51"/>
      <c r="D87" s="51">
        <f ca="1">SUMIF('SaaS-Hosting'!$B$8:$B$37,Summary!$A87,'SaaS-Hosting'!D$8:D$36)</f>
        <v>0</v>
      </c>
      <c r="E87" s="51">
        <f ca="1">SUMIF('SaaS-Hosting'!$B$8:$B$37,Summary!$A87,'SaaS-Hosting'!E$8:E$36)</f>
        <v>0</v>
      </c>
      <c r="F87" s="51">
        <f ca="1">SUMIF('SaaS-Hosting'!$B$8:$B$37,Summary!$A87,'SaaS-Hosting'!F$8:F$36)</f>
        <v>0</v>
      </c>
      <c r="G87" s="51">
        <f ca="1">SUMIF('SaaS-Hosting'!$B$8:$B$37,Summary!$A87,'SaaS-Hosting'!G$8:G$36)</f>
        <v>0</v>
      </c>
      <c r="H87" s="51">
        <f ca="1">SUMIF('SaaS-Hosting'!$B$8:$B$37,Summary!$A87,'SaaS-Hosting'!H$8:H$36)</f>
        <v>0</v>
      </c>
      <c r="I87" s="51">
        <f ca="1">SUMIF('SaaS-Hosting'!$B$8:$B$37,Summary!$A87,'SaaS-Hosting'!I$8:I$36)</f>
        <v>0</v>
      </c>
      <c r="J87" s="51">
        <f ca="1">SUMIF('SaaS-Hosting'!$B$8:$B$37,Summary!$A87,'SaaS-Hosting'!J$8:J$36)</f>
        <v>0</v>
      </c>
      <c r="K87" s="51">
        <f ca="1">SUMIF('SaaS-Hosting'!$B$8:$B$37,Summary!$A87,'SaaS-Hosting'!K$8:K$36)</f>
        <v>0</v>
      </c>
      <c r="L87" s="51">
        <f ca="1">SUMIF('SaaS-Hosting'!$B$8:$B$37,Summary!$A87,'SaaS-Hosting'!L$8:L$36)</f>
        <v>0</v>
      </c>
      <c r="M87" s="51">
        <f ca="1">SUMIF('SaaS-Hosting'!$B$8:$B$37,Summary!$A87,'SaaS-Hosting'!M$8:M$36)</f>
        <v>0</v>
      </c>
      <c r="N87" s="51">
        <f t="shared" ca="1" si="8"/>
        <v>0</v>
      </c>
    </row>
    <row r="88" spans="1:14" x14ac:dyDescent="0.3">
      <c r="A88" s="100" t="str">
        <f>IF(Summary!$C11&lt;&gt;"",Summary!$C11,"")</f>
        <v>Core HR</v>
      </c>
      <c r="B88" s="48"/>
      <c r="C88" s="51"/>
      <c r="D88" s="51">
        <f ca="1">SUMIF('SaaS-Hosting'!$B$8:$B$37,Summary!$A88,'SaaS-Hosting'!D$8:D$36)</f>
        <v>0</v>
      </c>
      <c r="E88" s="51">
        <f ca="1">SUMIF('SaaS-Hosting'!$B$8:$B$37,Summary!$A88,'SaaS-Hosting'!E$8:E$36)</f>
        <v>0</v>
      </c>
      <c r="F88" s="51">
        <f ca="1">SUMIF('SaaS-Hosting'!$B$8:$B$37,Summary!$A88,'SaaS-Hosting'!F$8:F$36)</f>
        <v>0</v>
      </c>
      <c r="G88" s="51">
        <f ca="1">SUMIF('SaaS-Hosting'!$B$8:$B$37,Summary!$A88,'SaaS-Hosting'!G$8:G$36)</f>
        <v>0</v>
      </c>
      <c r="H88" s="51">
        <f ca="1">SUMIF('SaaS-Hosting'!$B$8:$B$37,Summary!$A88,'SaaS-Hosting'!H$8:H$36)</f>
        <v>0</v>
      </c>
      <c r="I88" s="51">
        <f ca="1">SUMIF('SaaS-Hosting'!$B$8:$B$37,Summary!$A88,'SaaS-Hosting'!I$8:I$36)</f>
        <v>0</v>
      </c>
      <c r="J88" s="51">
        <f ca="1">SUMIF('SaaS-Hosting'!$B$8:$B$37,Summary!$A88,'SaaS-Hosting'!J$8:J$36)</f>
        <v>0</v>
      </c>
      <c r="K88" s="51">
        <f ca="1">SUMIF('SaaS-Hosting'!$B$8:$B$37,Summary!$A88,'SaaS-Hosting'!K$8:K$36)</f>
        <v>0</v>
      </c>
      <c r="L88" s="51">
        <f ca="1">SUMIF('SaaS-Hosting'!$B$8:$B$37,Summary!$A88,'SaaS-Hosting'!L$8:L$36)</f>
        <v>0</v>
      </c>
      <c r="M88" s="51">
        <f ca="1">SUMIF('SaaS-Hosting'!$B$8:$B$37,Summary!$A88,'SaaS-Hosting'!M$8:M$36)</f>
        <v>0</v>
      </c>
      <c r="N88" s="51">
        <f t="shared" ca="1" si="8"/>
        <v>0</v>
      </c>
    </row>
    <row r="89" spans="1:14" x14ac:dyDescent="0.3">
      <c r="A89" s="100" t="str">
        <f>IF(Summary!$C12&lt;&gt;"",Summary!$C12,"")</f>
        <v>Learning Management</v>
      </c>
      <c r="B89" s="48"/>
      <c r="C89" s="51"/>
      <c r="D89" s="51">
        <f ca="1">SUMIF('SaaS-Hosting'!$B$8:$B$37,Summary!$A89,'SaaS-Hosting'!D$8:D$36)</f>
        <v>0</v>
      </c>
      <c r="E89" s="51">
        <f ca="1">SUMIF('SaaS-Hosting'!$B$8:$B$37,Summary!$A89,'SaaS-Hosting'!E$8:E$36)</f>
        <v>0</v>
      </c>
      <c r="F89" s="51">
        <f ca="1">SUMIF('SaaS-Hosting'!$B$8:$B$37,Summary!$A89,'SaaS-Hosting'!F$8:F$36)</f>
        <v>0</v>
      </c>
      <c r="G89" s="51">
        <f ca="1">SUMIF('SaaS-Hosting'!$B$8:$B$37,Summary!$A89,'SaaS-Hosting'!G$8:G$36)</f>
        <v>0</v>
      </c>
      <c r="H89" s="51">
        <f ca="1">SUMIF('SaaS-Hosting'!$B$8:$B$37,Summary!$A89,'SaaS-Hosting'!H$8:H$36)</f>
        <v>0</v>
      </c>
      <c r="I89" s="51">
        <f ca="1">SUMIF('SaaS-Hosting'!$B$8:$B$37,Summary!$A89,'SaaS-Hosting'!I$8:I$36)</f>
        <v>0</v>
      </c>
      <c r="J89" s="51">
        <f ca="1">SUMIF('SaaS-Hosting'!$B$8:$B$37,Summary!$A89,'SaaS-Hosting'!J$8:J$36)</f>
        <v>0</v>
      </c>
      <c r="K89" s="51">
        <f ca="1">SUMIF('SaaS-Hosting'!$B$8:$B$37,Summary!$A89,'SaaS-Hosting'!K$8:K$36)</f>
        <v>0</v>
      </c>
      <c r="L89" s="51">
        <f ca="1">SUMIF('SaaS-Hosting'!$B$8:$B$37,Summary!$A89,'SaaS-Hosting'!L$8:L$36)</f>
        <v>0</v>
      </c>
      <c r="M89" s="51">
        <f ca="1">SUMIF('SaaS-Hosting'!$B$8:$B$37,Summary!$A89,'SaaS-Hosting'!M$8:M$36)</f>
        <v>0</v>
      </c>
      <c r="N89" s="51">
        <f t="shared" ca="1" si="8"/>
        <v>0</v>
      </c>
    </row>
    <row r="90" spans="1:14" x14ac:dyDescent="0.3">
      <c r="A90" s="100" t="str">
        <f>IF(Summary!$C13&lt;&gt;"",Summary!$C13,"")</f>
        <v xml:space="preserve">Time and Leave Administration </v>
      </c>
      <c r="B90" s="48"/>
      <c r="C90" s="51"/>
      <c r="D90" s="51">
        <f ca="1">SUMIF('SaaS-Hosting'!$B$8:$B$37,Summary!$A90,'SaaS-Hosting'!D$8:D$36)</f>
        <v>0</v>
      </c>
      <c r="E90" s="51">
        <f ca="1">SUMIF('SaaS-Hosting'!$B$8:$B$37,Summary!$A90,'SaaS-Hosting'!E$8:E$36)</f>
        <v>0</v>
      </c>
      <c r="F90" s="51">
        <f ca="1">SUMIF('SaaS-Hosting'!$B$8:$B$37,Summary!$A90,'SaaS-Hosting'!F$8:F$36)</f>
        <v>0</v>
      </c>
      <c r="G90" s="51">
        <f ca="1">SUMIF('SaaS-Hosting'!$B$8:$B$37,Summary!$A90,'SaaS-Hosting'!G$8:G$36)</f>
        <v>0</v>
      </c>
      <c r="H90" s="51">
        <f ca="1">SUMIF('SaaS-Hosting'!$B$8:$B$37,Summary!$A90,'SaaS-Hosting'!H$8:H$36)</f>
        <v>0</v>
      </c>
      <c r="I90" s="51">
        <f ca="1">SUMIF('SaaS-Hosting'!$B$8:$B$37,Summary!$A90,'SaaS-Hosting'!I$8:I$36)</f>
        <v>0</v>
      </c>
      <c r="J90" s="51">
        <f ca="1">SUMIF('SaaS-Hosting'!$B$8:$B$37,Summary!$A90,'SaaS-Hosting'!J$8:J$36)</f>
        <v>0</v>
      </c>
      <c r="K90" s="51">
        <f ca="1">SUMIF('SaaS-Hosting'!$B$8:$B$37,Summary!$A90,'SaaS-Hosting'!K$8:K$36)</f>
        <v>0</v>
      </c>
      <c r="L90" s="51">
        <f ca="1">SUMIF('SaaS-Hosting'!$B$8:$B$37,Summary!$A90,'SaaS-Hosting'!L$8:L$36)</f>
        <v>0</v>
      </c>
      <c r="M90" s="51">
        <f ca="1">SUMIF('SaaS-Hosting'!$B$8:$B$37,Summary!$A90,'SaaS-Hosting'!M$8:M$36)</f>
        <v>0</v>
      </c>
      <c r="N90" s="51">
        <f t="shared" ca="1" si="8"/>
        <v>0</v>
      </c>
    </row>
    <row r="91" spans="1:14" x14ac:dyDescent="0.3">
      <c r="A91" s="100" t="str">
        <f>IF(Summary!$C14&lt;&gt;"",Summary!$C14,"")</f>
        <v>Benefits</v>
      </c>
      <c r="B91" s="48"/>
      <c r="C91" s="51"/>
      <c r="D91" s="51">
        <f ca="1">SUMIF('SaaS-Hosting'!$B$8:$B$37,Summary!$A91,'SaaS-Hosting'!D$8:D$36)</f>
        <v>0</v>
      </c>
      <c r="E91" s="51">
        <f ca="1">SUMIF('SaaS-Hosting'!$B$8:$B$37,Summary!$A91,'SaaS-Hosting'!E$8:E$36)</f>
        <v>0</v>
      </c>
      <c r="F91" s="51">
        <f ca="1">SUMIF('SaaS-Hosting'!$B$8:$B$37,Summary!$A91,'SaaS-Hosting'!F$8:F$36)</f>
        <v>0</v>
      </c>
      <c r="G91" s="51">
        <f ca="1">SUMIF('SaaS-Hosting'!$B$8:$B$37,Summary!$A91,'SaaS-Hosting'!G$8:G$36)</f>
        <v>0</v>
      </c>
      <c r="H91" s="51">
        <f ca="1">SUMIF('SaaS-Hosting'!$B$8:$B$37,Summary!$A91,'SaaS-Hosting'!H$8:H$36)</f>
        <v>0</v>
      </c>
      <c r="I91" s="51">
        <f ca="1">SUMIF('SaaS-Hosting'!$B$8:$B$37,Summary!$A91,'SaaS-Hosting'!I$8:I$36)</f>
        <v>0</v>
      </c>
      <c r="J91" s="51">
        <f ca="1">SUMIF('SaaS-Hosting'!$B$8:$B$37,Summary!$A91,'SaaS-Hosting'!J$8:J$36)</f>
        <v>0</v>
      </c>
      <c r="K91" s="51">
        <f ca="1">SUMIF('SaaS-Hosting'!$B$8:$B$37,Summary!$A91,'SaaS-Hosting'!K$8:K$36)</f>
        <v>0</v>
      </c>
      <c r="L91" s="51">
        <f ca="1">SUMIF('SaaS-Hosting'!$B$8:$B$37,Summary!$A91,'SaaS-Hosting'!L$8:L$36)</f>
        <v>0</v>
      </c>
      <c r="M91" s="51">
        <f ca="1">SUMIF('SaaS-Hosting'!$B$8:$B$37,Summary!$A91,'SaaS-Hosting'!M$8:M$36)</f>
        <v>0</v>
      </c>
      <c r="N91" s="51">
        <f t="shared" ca="1" si="8"/>
        <v>0</v>
      </c>
    </row>
    <row r="92" spans="1:14" x14ac:dyDescent="0.3">
      <c r="A92" s="100" t="str">
        <f>IF(Summary!$C15&lt;&gt;"",Summary!$C15,"")</f>
        <v>Payroll</v>
      </c>
      <c r="B92" s="48"/>
      <c r="C92" s="51"/>
      <c r="D92" s="51">
        <f ca="1">SUMIF('SaaS-Hosting'!$B$8:$B$37,Summary!$A92,'SaaS-Hosting'!D$8:D$36)</f>
        <v>0</v>
      </c>
      <c r="E92" s="51">
        <f ca="1">SUMIF('SaaS-Hosting'!$B$8:$B$37,Summary!$A92,'SaaS-Hosting'!E$8:E$36)</f>
        <v>0</v>
      </c>
      <c r="F92" s="51">
        <f ca="1">SUMIF('SaaS-Hosting'!$B$8:$B$37,Summary!$A92,'SaaS-Hosting'!F$8:F$36)</f>
        <v>0</v>
      </c>
      <c r="G92" s="51">
        <f ca="1">SUMIF('SaaS-Hosting'!$B$8:$B$37,Summary!$A92,'SaaS-Hosting'!G$8:G$36)</f>
        <v>0</v>
      </c>
      <c r="H92" s="51">
        <f ca="1">SUMIF('SaaS-Hosting'!$B$8:$B$37,Summary!$A92,'SaaS-Hosting'!H$8:H$36)</f>
        <v>0</v>
      </c>
      <c r="I92" s="51">
        <f ca="1">SUMIF('SaaS-Hosting'!$B$8:$B$37,Summary!$A92,'SaaS-Hosting'!I$8:I$36)</f>
        <v>0</v>
      </c>
      <c r="J92" s="51">
        <f ca="1">SUMIF('SaaS-Hosting'!$B$8:$B$37,Summary!$A92,'SaaS-Hosting'!J$8:J$36)</f>
        <v>0</v>
      </c>
      <c r="K92" s="51">
        <f ca="1">SUMIF('SaaS-Hosting'!$B$8:$B$37,Summary!$A92,'SaaS-Hosting'!K$8:K$36)</f>
        <v>0</v>
      </c>
      <c r="L92" s="51">
        <f ca="1">SUMIF('SaaS-Hosting'!$B$8:$B$37,Summary!$A92,'SaaS-Hosting'!L$8:L$36)</f>
        <v>0</v>
      </c>
      <c r="M92" s="51">
        <f ca="1">SUMIF('SaaS-Hosting'!$B$8:$B$37,Summary!$A92,'SaaS-Hosting'!M$8:M$36)</f>
        <v>0</v>
      </c>
      <c r="N92" s="51">
        <f t="shared" ca="1" si="8"/>
        <v>0</v>
      </c>
    </row>
    <row r="93" spans="1:14" x14ac:dyDescent="0.3">
      <c r="A93" s="100" t="str">
        <f>IF(Summary!$C16&lt;&gt;"",Summary!$C16,"")</f>
        <v>PHCM-Reporting Analytics</v>
      </c>
      <c r="B93" s="48"/>
      <c r="C93" s="51"/>
      <c r="D93" s="51">
        <f ca="1">SUMIF('SaaS-Hosting'!$B$8:$B$37,Summary!$A93,'SaaS-Hosting'!D$8:D$36)</f>
        <v>0</v>
      </c>
      <c r="E93" s="51">
        <f ca="1">SUMIF('SaaS-Hosting'!$B$8:$B$37,Summary!$A93,'SaaS-Hosting'!E$8:E$36)</f>
        <v>0</v>
      </c>
      <c r="F93" s="51">
        <f ca="1">SUMIF('SaaS-Hosting'!$B$8:$B$37,Summary!$A93,'SaaS-Hosting'!F$8:F$36)</f>
        <v>0</v>
      </c>
      <c r="G93" s="51">
        <f ca="1">SUMIF('SaaS-Hosting'!$B$8:$B$37,Summary!$A93,'SaaS-Hosting'!G$8:G$36)</f>
        <v>0</v>
      </c>
      <c r="H93" s="51">
        <f ca="1">SUMIF('SaaS-Hosting'!$B$8:$B$37,Summary!$A93,'SaaS-Hosting'!H$8:H$36)</f>
        <v>0</v>
      </c>
      <c r="I93" s="51">
        <f ca="1">SUMIF('SaaS-Hosting'!$B$8:$B$37,Summary!$A93,'SaaS-Hosting'!I$8:I$36)</f>
        <v>0</v>
      </c>
      <c r="J93" s="51">
        <f ca="1">SUMIF('SaaS-Hosting'!$B$8:$B$37,Summary!$A93,'SaaS-Hosting'!J$8:J$36)</f>
        <v>0</v>
      </c>
      <c r="K93" s="51">
        <f ca="1">SUMIF('SaaS-Hosting'!$B$8:$B$37,Summary!$A93,'SaaS-Hosting'!K$8:K$36)</f>
        <v>0</v>
      </c>
      <c r="L93" s="51">
        <f ca="1">SUMIF('SaaS-Hosting'!$B$8:$B$37,Summary!$A93,'SaaS-Hosting'!L$8:L$36)</f>
        <v>0</v>
      </c>
      <c r="M93" s="51">
        <f ca="1">SUMIF('SaaS-Hosting'!$B$8:$B$37,Summary!$A93,'SaaS-Hosting'!M$8:M$36)</f>
        <v>0</v>
      </c>
      <c r="N93" s="51">
        <f t="shared" ca="1" si="8"/>
        <v>0</v>
      </c>
    </row>
    <row r="94" spans="1:14" x14ac:dyDescent="0.3">
      <c r="A94" s="100" t="str">
        <f>IF(Summary!$C17&lt;&gt;"",Summary!$C17,"")</f>
        <v>Data Change Request Management</v>
      </c>
      <c r="B94" s="48"/>
      <c r="C94" s="51"/>
      <c r="D94" s="51">
        <f ca="1">SUMIF('SaaS-Hosting'!$B$8:$B$37,Summary!$A94,'SaaS-Hosting'!D$8:D$36)</f>
        <v>0</v>
      </c>
      <c r="E94" s="51">
        <f ca="1">SUMIF('SaaS-Hosting'!$B$8:$B$37,Summary!$A94,'SaaS-Hosting'!E$8:E$36)</f>
        <v>0</v>
      </c>
      <c r="F94" s="51">
        <f ca="1">SUMIF('SaaS-Hosting'!$B$8:$B$37,Summary!$A94,'SaaS-Hosting'!F$8:F$36)</f>
        <v>0</v>
      </c>
      <c r="G94" s="51">
        <f ca="1">SUMIF('SaaS-Hosting'!$B$8:$B$37,Summary!$A94,'SaaS-Hosting'!G$8:G$36)</f>
        <v>0</v>
      </c>
      <c r="H94" s="51">
        <f ca="1">SUMIF('SaaS-Hosting'!$B$8:$B$37,Summary!$A94,'SaaS-Hosting'!H$8:H$36)</f>
        <v>0</v>
      </c>
      <c r="I94" s="51">
        <f ca="1">SUMIF('SaaS-Hosting'!$B$8:$B$37,Summary!$A94,'SaaS-Hosting'!I$8:I$36)</f>
        <v>0</v>
      </c>
      <c r="J94" s="51">
        <f ca="1">SUMIF('SaaS-Hosting'!$B$8:$B$37,Summary!$A94,'SaaS-Hosting'!J$8:J$36)</f>
        <v>0</v>
      </c>
      <c r="K94" s="51">
        <f ca="1">SUMIF('SaaS-Hosting'!$B$8:$B$37,Summary!$A94,'SaaS-Hosting'!K$8:K$36)</f>
        <v>0</v>
      </c>
      <c r="L94" s="51">
        <f ca="1">SUMIF('SaaS-Hosting'!$B$8:$B$37,Summary!$A94,'SaaS-Hosting'!L$8:L$36)</f>
        <v>0</v>
      </c>
      <c r="M94" s="51">
        <f ca="1">SUMIF('SaaS-Hosting'!$B$8:$B$37,Summary!$A94,'SaaS-Hosting'!M$8:M$36)</f>
        <v>0</v>
      </c>
      <c r="N94" s="51">
        <f t="shared" ca="1" si="8"/>
        <v>0</v>
      </c>
    </row>
    <row r="95" spans="1:14" x14ac:dyDescent="0.3">
      <c r="A95" s="100" t="str">
        <f>IF(Summary!$C18&lt;&gt;"",Summary!$C18,"")</f>
        <v>Forms</v>
      </c>
      <c r="B95" s="48"/>
      <c r="C95" s="51"/>
      <c r="D95" s="51">
        <f ca="1">SUMIF('SaaS-Hosting'!$B$8:$B$37,Summary!$A95,'SaaS-Hosting'!D$8:D$36)</f>
        <v>0</v>
      </c>
      <c r="E95" s="51">
        <f ca="1">SUMIF('SaaS-Hosting'!$B$8:$B$37,Summary!$A95,'SaaS-Hosting'!E$8:E$36)</f>
        <v>0</v>
      </c>
      <c r="F95" s="51">
        <f ca="1">SUMIF('SaaS-Hosting'!$B$8:$B$37,Summary!$A95,'SaaS-Hosting'!F$8:F$36)</f>
        <v>0</v>
      </c>
      <c r="G95" s="51">
        <f ca="1">SUMIF('SaaS-Hosting'!$B$8:$B$37,Summary!$A95,'SaaS-Hosting'!G$8:G$36)</f>
        <v>0</v>
      </c>
      <c r="H95" s="51">
        <f ca="1">SUMIF('SaaS-Hosting'!$B$8:$B$37,Summary!$A95,'SaaS-Hosting'!H$8:H$36)</f>
        <v>0</v>
      </c>
      <c r="I95" s="51">
        <f ca="1">SUMIF('SaaS-Hosting'!$B$8:$B$37,Summary!$A95,'SaaS-Hosting'!I$8:I$36)</f>
        <v>0</v>
      </c>
      <c r="J95" s="51">
        <f ca="1">SUMIF('SaaS-Hosting'!$B$8:$B$37,Summary!$A95,'SaaS-Hosting'!J$8:J$36)</f>
        <v>0</v>
      </c>
      <c r="K95" s="51">
        <f ca="1">SUMIF('SaaS-Hosting'!$B$8:$B$37,Summary!$A95,'SaaS-Hosting'!K$8:K$36)</f>
        <v>0</v>
      </c>
      <c r="L95" s="51">
        <f ca="1">SUMIF('SaaS-Hosting'!$B$8:$B$37,Summary!$A95,'SaaS-Hosting'!L$8:L$36)</f>
        <v>0</v>
      </c>
      <c r="M95" s="51">
        <f ca="1">SUMIF('SaaS-Hosting'!$B$8:$B$37,Summary!$A95,'SaaS-Hosting'!M$8:M$36)</f>
        <v>0</v>
      </c>
      <c r="N95" s="51">
        <f t="shared" ca="1" si="8"/>
        <v>0</v>
      </c>
    </row>
    <row r="96" spans="1:14" x14ac:dyDescent="0.3">
      <c r="A96" s="100" t="str">
        <f>IF(Summary!$C19&lt;&gt;"",Summary!$C19,"")</f>
        <v>Employee Self Service</v>
      </c>
      <c r="B96" s="48"/>
      <c r="C96" s="51"/>
      <c r="D96" s="51">
        <f ca="1">SUMIF('SaaS-Hosting'!$B$8:$B$37,Summary!$A96,'SaaS-Hosting'!D$8:D$36)</f>
        <v>0</v>
      </c>
      <c r="E96" s="51">
        <f ca="1">SUMIF('SaaS-Hosting'!$B$8:$B$37,Summary!$A96,'SaaS-Hosting'!E$8:E$36)</f>
        <v>0</v>
      </c>
      <c r="F96" s="51">
        <f ca="1">SUMIF('SaaS-Hosting'!$B$8:$B$37,Summary!$A96,'SaaS-Hosting'!F$8:F$36)</f>
        <v>0</v>
      </c>
      <c r="G96" s="51">
        <f ca="1">SUMIF('SaaS-Hosting'!$B$8:$B$37,Summary!$A96,'SaaS-Hosting'!G$8:G$36)</f>
        <v>0</v>
      </c>
      <c r="H96" s="51">
        <f ca="1">SUMIF('SaaS-Hosting'!$B$8:$B$37,Summary!$A96,'SaaS-Hosting'!H$8:H$36)</f>
        <v>0</v>
      </c>
      <c r="I96" s="51">
        <f ca="1">SUMIF('SaaS-Hosting'!$B$8:$B$37,Summary!$A96,'SaaS-Hosting'!I$8:I$36)</f>
        <v>0</v>
      </c>
      <c r="J96" s="51">
        <f ca="1">SUMIF('SaaS-Hosting'!$B$8:$B$37,Summary!$A96,'SaaS-Hosting'!J$8:J$36)</f>
        <v>0</v>
      </c>
      <c r="K96" s="51">
        <f ca="1">SUMIF('SaaS-Hosting'!$B$8:$B$37,Summary!$A96,'SaaS-Hosting'!K$8:K$36)</f>
        <v>0</v>
      </c>
      <c r="L96" s="51">
        <f ca="1">SUMIF('SaaS-Hosting'!$B$8:$B$37,Summary!$A96,'SaaS-Hosting'!L$8:L$36)</f>
        <v>0</v>
      </c>
      <c r="M96" s="51">
        <f ca="1">SUMIF('SaaS-Hosting'!$B$8:$B$37,Summary!$A96,'SaaS-Hosting'!M$8:M$36)</f>
        <v>0</v>
      </c>
      <c r="N96" s="51">
        <f t="shared" ca="1" si="8"/>
        <v>0</v>
      </c>
    </row>
    <row r="97" spans="1:14" x14ac:dyDescent="0.3">
      <c r="A97" s="100" t="str">
        <f>IF(Summary!$E6&lt;&gt;"",Summary!$E6,"")</f>
        <v>PO</v>
      </c>
      <c r="B97" s="48"/>
      <c r="C97" s="51"/>
      <c r="D97" s="51">
        <f ca="1">SUMIF('SaaS-Hosting'!$B$8:$B$37,Summary!$A97,'SaaS-Hosting'!D$8:D$36)</f>
        <v>0</v>
      </c>
      <c r="E97" s="51">
        <f ca="1">SUMIF('SaaS-Hosting'!$B$8:$B$37,Summary!$A97,'SaaS-Hosting'!E$8:E$36)</f>
        <v>0</v>
      </c>
      <c r="F97" s="51">
        <f ca="1">SUMIF('SaaS-Hosting'!$B$8:$B$37,Summary!$A97,'SaaS-Hosting'!F$8:F$36)</f>
        <v>0</v>
      </c>
      <c r="G97" s="51">
        <f ca="1">SUMIF('SaaS-Hosting'!$B$8:$B$37,Summary!$A97,'SaaS-Hosting'!G$8:G$36)</f>
        <v>0</v>
      </c>
      <c r="H97" s="51">
        <f ca="1">SUMIF('SaaS-Hosting'!$B$8:$B$37,Summary!$A97,'SaaS-Hosting'!H$8:H$36)</f>
        <v>0</v>
      </c>
      <c r="I97" s="51">
        <f ca="1">SUMIF('SaaS-Hosting'!$B$8:$B$37,Summary!$A97,'SaaS-Hosting'!I$8:I$36)</f>
        <v>0</v>
      </c>
      <c r="J97" s="51">
        <f ca="1">SUMIF('SaaS-Hosting'!$B$8:$B$37,Summary!$A97,'SaaS-Hosting'!J$8:J$36)</f>
        <v>0</v>
      </c>
      <c r="K97" s="51">
        <f ca="1">SUMIF('SaaS-Hosting'!$B$8:$B$37,Summary!$A97,'SaaS-Hosting'!K$8:K$36)</f>
        <v>0</v>
      </c>
      <c r="L97" s="51">
        <f ca="1">SUMIF('SaaS-Hosting'!$B$8:$B$37,Summary!$A97,'SaaS-Hosting'!L$8:L$36)</f>
        <v>0</v>
      </c>
      <c r="M97" s="51">
        <f ca="1">SUMIF('SaaS-Hosting'!$B$8:$B$37,Summary!$A97,'SaaS-Hosting'!M$8:M$36)</f>
        <v>0</v>
      </c>
      <c r="N97" s="51">
        <f t="shared" ca="1" si="8"/>
        <v>0</v>
      </c>
    </row>
    <row r="98" spans="1:14" x14ac:dyDescent="0.3">
      <c r="A98" s="100" t="str">
        <f>IF(Summary!$E7&lt;&gt;"",Summary!$E7,"")</f>
        <v>AP</v>
      </c>
      <c r="B98" s="48"/>
      <c r="C98" s="51"/>
      <c r="D98" s="51">
        <f ca="1">SUMIF('SaaS-Hosting'!$B$8:$B$37,Summary!$A98,'SaaS-Hosting'!D$8:D$36)</f>
        <v>0</v>
      </c>
      <c r="E98" s="51">
        <f ca="1">SUMIF('SaaS-Hosting'!$B$8:$B$37,Summary!$A98,'SaaS-Hosting'!E$8:E$36)</f>
        <v>0</v>
      </c>
      <c r="F98" s="51">
        <f ca="1">SUMIF('SaaS-Hosting'!$B$8:$B$37,Summary!$A98,'SaaS-Hosting'!F$8:F$36)</f>
        <v>0</v>
      </c>
      <c r="G98" s="51">
        <f ca="1">SUMIF('SaaS-Hosting'!$B$8:$B$37,Summary!$A98,'SaaS-Hosting'!G$8:G$36)</f>
        <v>0</v>
      </c>
      <c r="H98" s="51">
        <f ca="1">SUMIF('SaaS-Hosting'!$B$8:$B$37,Summary!$A98,'SaaS-Hosting'!H$8:H$36)</f>
        <v>0</v>
      </c>
      <c r="I98" s="51">
        <f ca="1">SUMIF('SaaS-Hosting'!$B$8:$B$37,Summary!$A98,'SaaS-Hosting'!I$8:I$36)</f>
        <v>0</v>
      </c>
      <c r="J98" s="51">
        <f ca="1">SUMIF('SaaS-Hosting'!$B$8:$B$37,Summary!$A98,'SaaS-Hosting'!J$8:J$36)</f>
        <v>0</v>
      </c>
      <c r="K98" s="51">
        <f ca="1">SUMIF('SaaS-Hosting'!$B$8:$B$37,Summary!$A98,'SaaS-Hosting'!K$8:K$36)</f>
        <v>0</v>
      </c>
      <c r="L98" s="51">
        <f ca="1">SUMIF('SaaS-Hosting'!$B$8:$B$37,Summary!$A98,'SaaS-Hosting'!L$8:L$36)</f>
        <v>0</v>
      </c>
      <c r="M98" s="51">
        <f ca="1">SUMIF('SaaS-Hosting'!$B$8:$B$37,Summary!$A98,'SaaS-Hosting'!M$8:M$36)</f>
        <v>0</v>
      </c>
      <c r="N98" s="51">
        <f t="shared" ca="1" si="8"/>
        <v>0</v>
      </c>
    </row>
    <row r="99" spans="1:14" x14ac:dyDescent="0.3">
      <c r="A99" s="100" t="str">
        <f>IF(Summary!$E8&lt;&gt;"",Summary!$E8,"")</f>
        <v>Sourcing</v>
      </c>
      <c r="B99" s="48"/>
      <c r="C99" s="51"/>
      <c r="D99" s="51">
        <f ca="1">SUMIF('SaaS-Hosting'!$B$8:$B$37,Summary!$A99,'SaaS-Hosting'!D$8:D$36)</f>
        <v>0</v>
      </c>
      <c r="E99" s="51">
        <f ca="1">SUMIF('SaaS-Hosting'!$B$8:$B$37,Summary!$A99,'SaaS-Hosting'!E$8:E$36)</f>
        <v>0</v>
      </c>
      <c r="F99" s="51">
        <f ca="1">SUMIF('SaaS-Hosting'!$B$8:$B$37,Summary!$A99,'SaaS-Hosting'!F$8:F$36)</f>
        <v>0</v>
      </c>
      <c r="G99" s="51">
        <f ca="1">SUMIF('SaaS-Hosting'!$B$8:$B$37,Summary!$A99,'SaaS-Hosting'!G$8:G$36)</f>
        <v>0</v>
      </c>
      <c r="H99" s="51">
        <f ca="1">SUMIF('SaaS-Hosting'!$B$8:$B$37,Summary!$A99,'SaaS-Hosting'!H$8:H$36)</f>
        <v>0</v>
      </c>
      <c r="I99" s="51">
        <f ca="1">SUMIF('SaaS-Hosting'!$B$8:$B$37,Summary!$A99,'SaaS-Hosting'!I$8:I$36)</f>
        <v>0</v>
      </c>
      <c r="J99" s="51">
        <f ca="1">SUMIF('SaaS-Hosting'!$B$8:$B$37,Summary!$A99,'SaaS-Hosting'!J$8:J$36)</f>
        <v>0</v>
      </c>
      <c r="K99" s="51">
        <f ca="1">SUMIF('SaaS-Hosting'!$B$8:$B$37,Summary!$A99,'SaaS-Hosting'!K$8:K$36)</f>
        <v>0</v>
      </c>
      <c r="L99" s="51">
        <f ca="1">SUMIF('SaaS-Hosting'!$B$8:$B$37,Summary!$A99,'SaaS-Hosting'!L$8:L$36)</f>
        <v>0</v>
      </c>
      <c r="M99" s="51">
        <f ca="1">SUMIF('SaaS-Hosting'!$B$8:$B$37,Summary!$A99,'SaaS-Hosting'!M$8:M$36)</f>
        <v>0</v>
      </c>
      <c r="N99" s="51">
        <f t="shared" ca="1" si="8"/>
        <v>0</v>
      </c>
    </row>
    <row r="100" spans="1:14" x14ac:dyDescent="0.3">
      <c r="A100" s="100" t="str">
        <f>IF(Summary!$E9&lt;&gt;"",Summary!$E9,"")</f>
        <v>eProcurement</v>
      </c>
      <c r="B100" s="48"/>
      <c r="C100" s="51"/>
      <c r="D100" s="51">
        <f ca="1">SUMIF('SaaS-Hosting'!$B$8:$B$37,Summary!$A100,'SaaS-Hosting'!D$8:D$36)</f>
        <v>0</v>
      </c>
      <c r="E100" s="51">
        <f ca="1">SUMIF('SaaS-Hosting'!$B$8:$B$37,Summary!$A100,'SaaS-Hosting'!E$8:E$36)</f>
        <v>0</v>
      </c>
      <c r="F100" s="51">
        <f ca="1">SUMIF('SaaS-Hosting'!$B$8:$B$37,Summary!$A100,'SaaS-Hosting'!F$8:F$36)</f>
        <v>0</v>
      </c>
      <c r="G100" s="51">
        <f ca="1">SUMIF('SaaS-Hosting'!$B$8:$B$37,Summary!$A100,'SaaS-Hosting'!G$8:G$36)</f>
        <v>0</v>
      </c>
      <c r="H100" s="51">
        <f ca="1">SUMIF('SaaS-Hosting'!$B$8:$B$37,Summary!$A100,'SaaS-Hosting'!H$8:H$36)</f>
        <v>0</v>
      </c>
      <c r="I100" s="51">
        <f ca="1">SUMIF('SaaS-Hosting'!$B$8:$B$37,Summary!$A100,'SaaS-Hosting'!I$8:I$36)</f>
        <v>0</v>
      </c>
      <c r="J100" s="51">
        <f ca="1">SUMIF('SaaS-Hosting'!$B$8:$B$37,Summary!$A100,'SaaS-Hosting'!J$8:J$36)</f>
        <v>0</v>
      </c>
      <c r="K100" s="51">
        <f ca="1">SUMIF('SaaS-Hosting'!$B$8:$B$37,Summary!$A100,'SaaS-Hosting'!K$8:K$36)</f>
        <v>0</v>
      </c>
      <c r="L100" s="51">
        <f ca="1">SUMIF('SaaS-Hosting'!$B$8:$B$37,Summary!$A100,'SaaS-Hosting'!L$8:L$36)</f>
        <v>0</v>
      </c>
      <c r="M100" s="51">
        <f ca="1">SUMIF('SaaS-Hosting'!$B$8:$B$37,Summary!$A100,'SaaS-Hosting'!M$8:M$36)</f>
        <v>0</v>
      </c>
      <c r="N100" s="51">
        <f t="shared" ca="1" si="8"/>
        <v>0</v>
      </c>
    </row>
    <row r="101" spans="1:14" x14ac:dyDescent="0.3">
      <c r="A101" s="100" t="str">
        <f>IF(Summary!$E10&lt;&gt;"",Summary!$E10,"")</f>
        <v>Supplier Portal</v>
      </c>
      <c r="B101" s="48"/>
      <c r="C101" s="51"/>
      <c r="D101" s="51">
        <f ca="1">SUMIF('SaaS-Hosting'!$B$8:$B$37,Summary!$A101,'SaaS-Hosting'!D$8:D$36)</f>
        <v>0</v>
      </c>
      <c r="E101" s="51">
        <f ca="1">SUMIF('SaaS-Hosting'!$B$8:$B$37,Summary!$A101,'SaaS-Hosting'!E$8:E$36)</f>
        <v>0</v>
      </c>
      <c r="F101" s="51">
        <f ca="1">SUMIF('SaaS-Hosting'!$B$8:$B$37,Summary!$A101,'SaaS-Hosting'!F$8:F$36)</f>
        <v>0</v>
      </c>
      <c r="G101" s="51">
        <f ca="1">SUMIF('SaaS-Hosting'!$B$8:$B$37,Summary!$A101,'SaaS-Hosting'!G$8:G$36)</f>
        <v>0</v>
      </c>
      <c r="H101" s="51">
        <f ca="1">SUMIF('SaaS-Hosting'!$B$8:$B$37,Summary!$A101,'SaaS-Hosting'!H$8:H$36)</f>
        <v>0</v>
      </c>
      <c r="I101" s="51">
        <f ca="1">SUMIF('SaaS-Hosting'!$B$8:$B$37,Summary!$A101,'SaaS-Hosting'!I$8:I$36)</f>
        <v>0</v>
      </c>
      <c r="J101" s="51">
        <f ca="1">SUMIF('SaaS-Hosting'!$B$8:$B$37,Summary!$A101,'SaaS-Hosting'!J$8:J$36)</f>
        <v>0</v>
      </c>
      <c r="K101" s="51">
        <f ca="1">SUMIF('SaaS-Hosting'!$B$8:$B$37,Summary!$A101,'SaaS-Hosting'!K$8:K$36)</f>
        <v>0</v>
      </c>
      <c r="L101" s="51">
        <f ca="1">SUMIF('SaaS-Hosting'!$B$8:$B$37,Summary!$A101,'SaaS-Hosting'!L$8:L$36)</f>
        <v>0</v>
      </c>
      <c r="M101" s="51">
        <f ca="1">SUMIF('SaaS-Hosting'!$B$8:$B$37,Summary!$A101,'SaaS-Hosting'!M$8:M$36)</f>
        <v>0</v>
      </c>
      <c r="N101" s="51">
        <f t="shared" ca="1" si="8"/>
        <v>0</v>
      </c>
    </row>
    <row r="102" spans="1:14" x14ac:dyDescent="0.3">
      <c r="A102" s="100" t="str">
        <f>IF(Summary!$E11&lt;&gt;"",Summary!$E11,"")</f>
        <v>Supplier Maintenance</v>
      </c>
      <c r="B102" s="48"/>
      <c r="C102" s="51"/>
      <c r="D102" s="51">
        <f ca="1">SUMIF('SaaS-Hosting'!$B$8:$B$37,Summary!$A102,'SaaS-Hosting'!D$8:D$36)</f>
        <v>0</v>
      </c>
      <c r="E102" s="51">
        <f ca="1">SUMIF('SaaS-Hosting'!$B$8:$B$37,Summary!$A102,'SaaS-Hosting'!E$8:E$36)</f>
        <v>0</v>
      </c>
      <c r="F102" s="51">
        <f ca="1">SUMIF('SaaS-Hosting'!$B$8:$B$37,Summary!$A102,'SaaS-Hosting'!F$8:F$36)</f>
        <v>0</v>
      </c>
      <c r="G102" s="51">
        <f ca="1">SUMIF('SaaS-Hosting'!$B$8:$B$37,Summary!$A102,'SaaS-Hosting'!G$8:G$36)</f>
        <v>0</v>
      </c>
      <c r="H102" s="51">
        <f ca="1">SUMIF('SaaS-Hosting'!$B$8:$B$37,Summary!$A102,'SaaS-Hosting'!H$8:H$36)</f>
        <v>0</v>
      </c>
      <c r="I102" s="51">
        <f ca="1">SUMIF('SaaS-Hosting'!$B$8:$B$37,Summary!$A102,'SaaS-Hosting'!I$8:I$36)</f>
        <v>0</v>
      </c>
      <c r="J102" s="51">
        <f ca="1">SUMIF('SaaS-Hosting'!$B$8:$B$37,Summary!$A102,'SaaS-Hosting'!J$8:J$36)</f>
        <v>0</v>
      </c>
      <c r="K102" s="51">
        <f ca="1">SUMIF('SaaS-Hosting'!$B$8:$B$37,Summary!$A102,'SaaS-Hosting'!K$8:K$36)</f>
        <v>0</v>
      </c>
      <c r="L102" s="51">
        <f ca="1">SUMIF('SaaS-Hosting'!$B$8:$B$37,Summary!$A102,'SaaS-Hosting'!L$8:L$36)</f>
        <v>0</v>
      </c>
      <c r="M102" s="51">
        <f ca="1">SUMIF('SaaS-Hosting'!$B$8:$B$37,Summary!$A102,'SaaS-Hosting'!M$8:M$36)</f>
        <v>0</v>
      </c>
      <c r="N102" s="51">
        <f t="shared" ca="1" si="8"/>
        <v>0</v>
      </c>
    </row>
    <row r="103" spans="1:14" x14ac:dyDescent="0.3">
      <c r="A103" s="100" t="str">
        <f>IF(Summary!$E12&lt;&gt;"",Summary!$E12,"")</f>
        <v>Pcard</v>
      </c>
      <c r="B103" s="48"/>
      <c r="C103" s="51"/>
      <c r="D103" s="51">
        <f ca="1">SUMIF('SaaS-Hosting'!$B$8:$B$37,Summary!$A103,'SaaS-Hosting'!D$8:D$36)</f>
        <v>0</v>
      </c>
      <c r="E103" s="51">
        <f ca="1">SUMIF('SaaS-Hosting'!$B$8:$B$37,Summary!$A103,'SaaS-Hosting'!E$8:E$36)</f>
        <v>0</v>
      </c>
      <c r="F103" s="51">
        <f ca="1">SUMIF('SaaS-Hosting'!$B$8:$B$37,Summary!$A103,'SaaS-Hosting'!F$8:F$36)</f>
        <v>0</v>
      </c>
      <c r="G103" s="51">
        <f ca="1">SUMIF('SaaS-Hosting'!$B$8:$B$37,Summary!$A103,'SaaS-Hosting'!G$8:G$36)</f>
        <v>0</v>
      </c>
      <c r="H103" s="51">
        <f ca="1">SUMIF('SaaS-Hosting'!$B$8:$B$37,Summary!$A103,'SaaS-Hosting'!H$8:H$36)</f>
        <v>0</v>
      </c>
      <c r="I103" s="51">
        <f ca="1">SUMIF('SaaS-Hosting'!$B$8:$B$37,Summary!$A103,'SaaS-Hosting'!I$8:I$36)</f>
        <v>0</v>
      </c>
      <c r="J103" s="51">
        <f ca="1">SUMIF('SaaS-Hosting'!$B$8:$B$37,Summary!$A103,'SaaS-Hosting'!J$8:J$36)</f>
        <v>0</v>
      </c>
      <c r="K103" s="51">
        <f ca="1">SUMIF('SaaS-Hosting'!$B$8:$B$37,Summary!$A103,'SaaS-Hosting'!K$8:K$36)</f>
        <v>0</v>
      </c>
      <c r="L103" s="51">
        <f ca="1">SUMIF('SaaS-Hosting'!$B$8:$B$37,Summary!$A103,'SaaS-Hosting'!L$8:L$36)</f>
        <v>0</v>
      </c>
      <c r="M103" s="51">
        <f ca="1">SUMIF('SaaS-Hosting'!$B$8:$B$37,Summary!$A103,'SaaS-Hosting'!M$8:M$36)</f>
        <v>0</v>
      </c>
      <c r="N103" s="51">
        <f t="shared" ca="1" si="8"/>
        <v>0</v>
      </c>
    </row>
    <row r="104" spans="1:14" x14ac:dyDescent="0.3">
      <c r="A104" s="100" t="str">
        <f>IF(Summary!$E13&lt;&gt;"",Summary!$E13,"")</f>
        <v xml:space="preserve">Requisition </v>
      </c>
      <c r="B104" s="48"/>
      <c r="C104" s="51"/>
      <c r="D104" s="51">
        <f ca="1">SUMIF('SaaS-Hosting'!$B$8:$B$37,Summary!$A104,'SaaS-Hosting'!D$8:D$36)</f>
        <v>0</v>
      </c>
      <c r="E104" s="51">
        <f ca="1">SUMIF('SaaS-Hosting'!$B$8:$B$37,Summary!$A104,'SaaS-Hosting'!E$8:E$36)</f>
        <v>0</v>
      </c>
      <c r="F104" s="51">
        <f ca="1">SUMIF('SaaS-Hosting'!$B$8:$B$37,Summary!$A104,'SaaS-Hosting'!F$8:F$36)</f>
        <v>0</v>
      </c>
      <c r="G104" s="51">
        <f ca="1">SUMIF('SaaS-Hosting'!$B$8:$B$37,Summary!$A104,'SaaS-Hosting'!G$8:G$36)</f>
        <v>0</v>
      </c>
      <c r="H104" s="51">
        <f ca="1">SUMIF('SaaS-Hosting'!$B$8:$B$37,Summary!$A104,'SaaS-Hosting'!H$8:H$36)</f>
        <v>0</v>
      </c>
      <c r="I104" s="51">
        <f ca="1">SUMIF('SaaS-Hosting'!$B$8:$B$37,Summary!$A104,'SaaS-Hosting'!I$8:I$36)</f>
        <v>0</v>
      </c>
      <c r="J104" s="51">
        <f ca="1">SUMIF('SaaS-Hosting'!$B$8:$B$37,Summary!$A104,'SaaS-Hosting'!J$8:J$36)</f>
        <v>0</v>
      </c>
      <c r="K104" s="51">
        <f ca="1">SUMIF('SaaS-Hosting'!$B$8:$B$37,Summary!$A104,'SaaS-Hosting'!K$8:K$36)</f>
        <v>0</v>
      </c>
      <c r="L104" s="51">
        <f ca="1">SUMIF('SaaS-Hosting'!$B$8:$B$37,Summary!$A104,'SaaS-Hosting'!L$8:L$36)</f>
        <v>0</v>
      </c>
      <c r="M104" s="51">
        <f ca="1">SUMIF('SaaS-Hosting'!$B$8:$B$37,Summary!$A104,'SaaS-Hosting'!M$8:M$36)</f>
        <v>0</v>
      </c>
      <c r="N104" s="51">
        <f t="shared" ca="1" si="8"/>
        <v>0</v>
      </c>
    </row>
    <row r="105" spans="1:14" x14ac:dyDescent="0.3">
      <c r="A105" s="100" t="str">
        <f>IF(Summary!$E14&lt;&gt;"",Summary!$E14,"")</f>
        <v>AR</v>
      </c>
      <c r="B105" s="48"/>
      <c r="C105" s="51"/>
      <c r="D105" s="51">
        <f ca="1">SUMIF('SaaS-Hosting'!$B$8:$B$37,Summary!$A105,'SaaS-Hosting'!D$8:D$36)</f>
        <v>0</v>
      </c>
      <c r="E105" s="51">
        <f ca="1">SUMIF('SaaS-Hosting'!$B$8:$B$37,Summary!$A105,'SaaS-Hosting'!E$8:E$36)</f>
        <v>0</v>
      </c>
      <c r="F105" s="51">
        <f ca="1">SUMIF('SaaS-Hosting'!$B$8:$B$37,Summary!$A105,'SaaS-Hosting'!F$8:F$36)</f>
        <v>0</v>
      </c>
      <c r="G105" s="51">
        <f ca="1">SUMIF('SaaS-Hosting'!$B$8:$B$37,Summary!$A105,'SaaS-Hosting'!G$8:G$36)</f>
        <v>0</v>
      </c>
      <c r="H105" s="51">
        <f ca="1">SUMIF('SaaS-Hosting'!$B$8:$B$37,Summary!$A105,'SaaS-Hosting'!H$8:H$36)</f>
        <v>0</v>
      </c>
      <c r="I105" s="51">
        <f ca="1">SUMIF('SaaS-Hosting'!$B$8:$B$37,Summary!$A105,'SaaS-Hosting'!I$8:I$36)</f>
        <v>0</v>
      </c>
      <c r="J105" s="51">
        <f ca="1">SUMIF('SaaS-Hosting'!$B$8:$B$37,Summary!$A105,'SaaS-Hosting'!J$8:J$36)</f>
        <v>0</v>
      </c>
      <c r="K105" s="51">
        <f ca="1">SUMIF('SaaS-Hosting'!$B$8:$B$37,Summary!$A105,'SaaS-Hosting'!K$8:K$36)</f>
        <v>0</v>
      </c>
      <c r="L105" s="51">
        <f ca="1">SUMIF('SaaS-Hosting'!$B$8:$B$37,Summary!$A105,'SaaS-Hosting'!L$8:L$36)</f>
        <v>0</v>
      </c>
      <c r="M105" s="51">
        <f ca="1">SUMIF('SaaS-Hosting'!$B$8:$B$37,Summary!$A105,'SaaS-Hosting'!M$8:M$36)</f>
        <v>0</v>
      </c>
      <c r="N105" s="51">
        <f t="shared" ca="1" si="8"/>
        <v>0</v>
      </c>
    </row>
    <row r="106" spans="1:14" x14ac:dyDescent="0.3">
      <c r="A106" s="100" t="str">
        <f>IF(Summary!$E15&lt;&gt;"",Summary!$E15,"")</f>
        <v>Billing</v>
      </c>
      <c r="B106" s="48"/>
      <c r="C106" s="51"/>
      <c r="D106" s="51">
        <f ca="1">SUMIF('SaaS-Hosting'!$B$8:$B$37,Summary!$A106,'SaaS-Hosting'!D$8:D$36)</f>
        <v>0</v>
      </c>
      <c r="E106" s="51">
        <f ca="1">SUMIF('SaaS-Hosting'!$B$8:$B$37,Summary!$A106,'SaaS-Hosting'!E$8:E$36)</f>
        <v>0</v>
      </c>
      <c r="F106" s="51">
        <f ca="1">SUMIF('SaaS-Hosting'!$B$8:$B$37,Summary!$A106,'SaaS-Hosting'!F$8:F$36)</f>
        <v>0</v>
      </c>
      <c r="G106" s="51">
        <f ca="1">SUMIF('SaaS-Hosting'!$B$8:$B$37,Summary!$A106,'SaaS-Hosting'!G$8:G$36)</f>
        <v>0</v>
      </c>
      <c r="H106" s="51">
        <f ca="1">SUMIF('SaaS-Hosting'!$B$8:$B$37,Summary!$A106,'SaaS-Hosting'!H$8:H$36)</f>
        <v>0</v>
      </c>
      <c r="I106" s="51">
        <f ca="1">SUMIF('SaaS-Hosting'!$B$8:$B$37,Summary!$A106,'SaaS-Hosting'!I$8:I$36)</f>
        <v>0</v>
      </c>
      <c r="J106" s="51">
        <f ca="1">SUMIF('SaaS-Hosting'!$B$8:$B$37,Summary!$A106,'SaaS-Hosting'!J$8:J$36)</f>
        <v>0</v>
      </c>
      <c r="K106" s="51">
        <f ca="1">SUMIF('SaaS-Hosting'!$B$8:$B$37,Summary!$A106,'SaaS-Hosting'!K$8:K$36)</f>
        <v>0</v>
      </c>
      <c r="L106" s="51">
        <f ca="1">SUMIF('SaaS-Hosting'!$B$8:$B$37,Summary!$A106,'SaaS-Hosting'!L$8:L$36)</f>
        <v>0</v>
      </c>
      <c r="M106" s="51">
        <f ca="1">SUMIF('SaaS-Hosting'!$B$8:$B$37,Summary!$A106,'SaaS-Hosting'!M$8:M$36)</f>
        <v>0</v>
      </c>
      <c r="N106" s="51">
        <f t="shared" ca="1" si="8"/>
        <v>0</v>
      </c>
    </row>
    <row r="107" spans="1:14" x14ac:dyDescent="0.3">
      <c r="A107" s="100" t="str">
        <f>IF(Summary!$E16&lt;&gt;"",Summary!$E16,"")</f>
        <v>Cach Management</v>
      </c>
      <c r="B107" s="48"/>
      <c r="C107" s="51"/>
      <c r="D107" s="51">
        <f ca="1">SUMIF('SaaS-Hosting'!$B$8:$B$37,Summary!$A107,'SaaS-Hosting'!D$8:D$36)</f>
        <v>0</v>
      </c>
      <c r="E107" s="51">
        <f ca="1">SUMIF('SaaS-Hosting'!$B$8:$B$37,Summary!$A107,'SaaS-Hosting'!E$8:E$36)</f>
        <v>0</v>
      </c>
      <c r="F107" s="51">
        <f ca="1">SUMIF('SaaS-Hosting'!$B$8:$B$37,Summary!$A107,'SaaS-Hosting'!F$8:F$36)</f>
        <v>0</v>
      </c>
      <c r="G107" s="51">
        <f ca="1">SUMIF('SaaS-Hosting'!$B$8:$B$37,Summary!$A107,'SaaS-Hosting'!G$8:G$36)</f>
        <v>0</v>
      </c>
      <c r="H107" s="51">
        <f ca="1">SUMIF('SaaS-Hosting'!$B$8:$B$37,Summary!$A107,'SaaS-Hosting'!H$8:H$36)</f>
        <v>0</v>
      </c>
      <c r="I107" s="51">
        <f ca="1">SUMIF('SaaS-Hosting'!$B$8:$B$37,Summary!$A107,'SaaS-Hosting'!I$8:I$36)</f>
        <v>0</v>
      </c>
      <c r="J107" s="51">
        <f ca="1">SUMIF('SaaS-Hosting'!$B$8:$B$37,Summary!$A107,'SaaS-Hosting'!J$8:J$36)</f>
        <v>0</v>
      </c>
      <c r="K107" s="51">
        <f ca="1">SUMIF('SaaS-Hosting'!$B$8:$B$37,Summary!$A107,'SaaS-Hosting'!K$8:K$36)</f>
        <v>0</v>
      </c>
      <c r="L107" s="51">
        <f ca="1">SUMIF('SaaS-Hosting'!$B$8:$B$37,Summary!$A107,'SaaS-Hosting'!L$8:L$36)</f>
        <v>0</v>
      </c>
      <c r="M107" s="51">
        <f ca="1">SUMIF('SaaS-Hosting'!$B$8:$B$37,Summary!$A107,'SaaS-Hosting'!M$8:M$36)</f>
        <v>0</v>
      </c>
      <c r="N107" s="51">
        <f t="shared" ca="1" si="8"/>
        <v>0</v>
      </c>
    </row>
    <row r="108" spans="1:14" x14ac:dyDescent="0.3">
      <c r="A108" s="100" t="str">
        <f>IF(Summary!$E17&lt;&gt;"",Summary!$E17,"")</f>
        <v xml:space="preserve"> Project Costing</v>
      </c>
      <c r="B108" s="48"/>
      <c r="C108" s="51"/>
      <c r="D108" s="51">
        <f ca="1">SUMIF('SaaS-Hosting'!$B$8:$B$37,Summary!$A108,'SaaS-Hosting'!D$8:D$36)</f>
        <v>0</v>
      </c>
      <c r="E108" s="51">
        <f ca="1">SUMIF('SaaS-Hosting'!$B$8:$B$37,Summary!$A108,'SaaS-Hosting'!E$8:E$36)</f>
        <v>0</v>
      </c>
      <c r="F108" s="51">
        <f ca="1">SUMIF('SaaS-Hosting'!$B$8:$B$37,Summary!$A108,'SaaS-Hosting'!F$8:F$36)</f>
        <v>0</v>
      </c>
      <c r="G108" s="51">
        <f ca="1">SUMIF('SaaS-Hosting'!$B$8:$B$37,Summary!$A108,'SaaS-Hosting'!G$8:G$36)</f>
        <v>0</v>
      </c>
      <c r="H108" s="51">
        <f ca="1">SUMIF('SaaS-Hosting'!$B$8:$B$37,Summary!$A108,'SaaS-Hosting'!H$8:H$36)</f>
        <v>0</v>
      </c>
      <c r="I108" s="51">
        <f ca="1">SUMIF('SaaS-Hosting'!$B$8:$B$37,Summary!$A108,'SaaS-Hosting'!I$8:I$36)</f>
        <v>0</v>
      </c>
      <c r="J108" s="51">
        <f ca="1">SUMIF('SaaS-Hosting'!$B$8:$B$37,Summary!$A108,'SaaS-Hosting'!J$8:J$36)</f>
        <v>0</v>
      </c>
      <c r="K108" s="51">
        <f ca="1">SUMIF('SaaS-Hosting'!$B$8:$B$37,Summary!$A108,'SaaS-Hosting'!K$8:K$36)</f>
        <v>0</v>
      </c>
      <c r="L108" s="51">
        <f ca="1">SUMIF('SaaS-Hosting'!$B$8:$B$37,Summary!$A108,'SaaS-Hosting'!L$8:L$36)</f>
        <v>0</v>
      </c>
      <c r="M108" s="51">
        <f ca="1">SUMIF('SaaS-Hosting'!$B$8:$B$37,Summary!$A108,'SaaS-Hosting'!M$8:M$36)</f>
        <v>0</v>
      </c>
      <c r="N108" s="51">
        <f t="shared" ca="1" si="8"/>
        <v>0</v>
      </c>
    </row>
    <row r="109" spans="1:14" x14ac:dyDescent="0.3">
      <c r="A109" s="100" t="str">
        <f>IF(Summary!$E18&lt;&gt;"",Summary!$E18,"")</f>
        <v>Grants Management</v>
      </c>
      <c r="B109" s="48"/>
      <c r="C109" s="51"/>
      <c r="D109" s="51">
        <f ca="1">SUMIF('SaaS-Hosting'!$B$8:$B$37,Summary!$A109,'SaaS-Hosting'!D$8:D$36)</f>
        <v>0</v>
      </c>
      <c r="E109" s="51">
        <f ca="1">SUMIF('SaaS-Hosting'!$B$8:$B$37,Summary!$A109,'SaaS-Hosting'!E$8:E$36)</f>
        <v>0</v>
      </c>
      <c r="F109" s="51">
        <f ca="1">SUMIF('SaaS-Hosting'!$B$8:$B$37,Summary!$A109,'SaaS-Hosting'!F$8:F$36)</f>
        <v>0</v>
      </c>
      <c r="G109" s="51">
        <f ca="1">SUMIF('SaaS-Hosting'!$B$8:$B$37,Summary!$A109,'SaaS-Hosting'!G$8:G$36)</f>
        <v>0</v>
      </c>
      <c r="H109" s="51">
        <f ca="1">SUMIF('SaaS-Hosting'!$B$8:$B$37,Summary!$A109,'SaaS-Hosting'!H$8:H$36)</f>
        <v>0</v>
      </c>
      <c r="I109" s="51">
        <f ca="1">SUMIF('SaaS-Hosting'!$B$8:$B$37,Summary!$A109,'SaaS-Hosting'!I$8:I$36)</f>
        <v>0</v>
      </c>
      <c r="J109" s="51">
        <f ca="1">SUMIF('SaaS-Hosting'!$B$8:$B$37,Summary!$A109,'SaaS-Hosting'!J$8:J$36)</f>
        <v>0</v>
      </c>
      <c r="K109" s="51">
        <f ca="1">SUMIF('SaaS-Hosting'!$B$8:$B$37,Summary!$A109,'SaaS-Hosting'!K$8:K$36)</f>
        <v>0</v>
      </c>
      <c r="L109" s="51">
        <f ca="1">SUMIF('SaaS-Hosting'!$B$8:$B$37,Summary!$A109,'SaaS-Hosting'!L$8:L$36)</f>
        <v>0</v>
      </c>
      <c r="M109" s="51">
        <f ca="1">SUMIF('SaaS-Hosting'!$B$8:$B$37,Summary!$A109,'SaaS-Hosting'!M$8:M$36)</f>
        <v>0</v>
      </c>
      <c r="N109" s="51">
        <f t="shared" ca="1" si="8"/>
        <v>0</v>
      </c>
    </row>
    <row r="110" spans="1:14" x14ac:dyDescent="0.3">
      <c r="A110" s="100" t="str">
        <f>IF(Summary!$E19&lt;&gt;"",Summary!$E19,"")</f>
        <v>Contract Management</v>
      </c>
      <c r="B110" s="48"/>
      <c r="C110" s="51"/>
      <c r="D110" s="51">
        <f ca="1">SUMIF('SaaS-Hosting'!$B$8:$B$37,Summary!$A110,'SaaS-Hosting'!D$8:D$36)</f>
        <v>0</v>
      </c>
      <c r="E110" s="51">
        <f ca="1">SUMIF('SaaS-Hosting'!$B$8:$B$37,Summary!$A110,'SaaS-Hosting'!E$8:E$36)</f>
        <v>0</v>
      </c>
      <c r="F110" s="51">
        <f ca="1">SUMIF('SaaS-Hosting'!$B$8:$B$37,Summary!$A110,'SaaS-Hosting'!F$8:F$36)</f>
        <v>0</v>
      </c>
      <c r="G110" s="51">
        <f ca="1">SUMIF('SaaS-Hosting'!$B$8:$B$37,Summary!$A110,'SaaS-Hosting'!G$8:G$36)</f>
        <v>0</v>
      </c>
      <c r="H110" s="51">
        <f ca="1">SUMIF('SaaS-Hosting'!$B$8:$B$37,Summary!$A110,'SaaS-Hosting'!H$8:H$36)</f>
        <v>0</v>
      </c>
      <c r="I110" s="51">
        <f ca="1">SUMIF('SaaS-Hosting'!$B$8:$B$37,Summary!$A110,'SaaS-Hosting'!I$8:I$36)</f>
        <v>0</v>
      </c>
      <c r="J110" s="51">
        <f ca="1">SUMIF('SaaS-Hosting'!$B$8:$B$37,Summary!$A110,'SaaS-Hosting'!J$8:J$36)</f>
        <v>0</v>
      </c>
      <c r="K110" s="51">
        <f ca="1">SUMIF('SaaS-Hosting'!$B$8:$B$37,Summary!$A110,'SaaS-Hosting'!K$8:K$36)</f>
        <v>0</v>
      </c>
      <c r="L110" s="51">
        <f ca="1">SUMIF('SaaS-Hosting'!$B$8:$B$37,Summary!$A110,'SaaS-Hosting'!L$8:L$36)</f>
        <v>0</v>
      </c>
      <c r="M110" s="51">
        <f ca="1">SUMIF('SaaS-Hosting'!$B$8:$B$37,Summary!$A110,'SaaS-Hosting'!M$8:M$36)</f>
        <v>0</v>
      </c>
      <c r="N110" s="51">
        <f t="shared" ca="1" si="8"/>
        <v>0</v>
      </c>
    </row>
    <row r="111" spans="1:14" x14ac:dyDescent="0.3">
      <c r="A111" s="100" t="str">
        <f>IF(Summary!$E20&lt;&gt;"",Summary!$E20,"")</f>
        <v>Asset Management</v>
      </c>
      <c r="B111" s="48"/>
      <c r="C111" s="51"/>
      <c r="D111" s="51">
        <f ca="1">SUMIF('SaaS-Hosting'!$B$8:$B$37,Summary!$A111,'SaaS-Hosting'!D$8:D$36)</f>
        <v>0</v>
      </c>
      <c r="E111" s="51">
        <f ca="1">SUMIF('SaaS-Hosting'!$B$8:$B$37,Summary!$A111,'SaaS-Hosting'!E$8:E$36)</f>
        <v>0</v>
      </c>
      <c r="F111" s="51">
        <f ca="1">SUMIF('SaaS-Hosting'!$B$8:$B$37,Summary!$A111,'SaaS-Hosting'!F$8:F$36)</f>
        <v>0</v>
      </c>
      <c r="G111" s="51">
        <f ca="1">SUMIF('SaaS-Hosting'!$B$8:$B$37,Summary!$A111,'SaaS-Hosting'!G$8:G$36)</f>
        <v>0</v>
      </c>
      <c r="H111" s="51">
        <f ca="1">SUMIF('SaaS-Hosting'!$B$8:$B$37,Summary!$A111,'SaaS-Hosting'!H$8:H$36)</f>
        <v>0</v>
      </c>
      <c r="I111" s="51">
        <f ca="1">SUMIF('SaaS-Hosting'!$B$8:$B$37,Summary!$A111,'SaaS-Hosting'!I$8:I$36)</f>
        <v>0</v>
      </c>
      <c r="J111" s="51">
        <f ca="1">SUMIF('SaaS-Hosting'!$B$8:$B$37,Summary!$A111,'SaaS-Hosting'!J$8:J$36)</f>
        <v>0</v>
      </c>
      <c r="K111" s="51">
        <f ca="1">SUMIF('SaaS-Hosting'!$B$8:$B$37,Summary!$A111,'SaaS-Hosting'!K$8:K$36)</f>
        <v>0</v>
      </c>
      <c r="L111" s="51">
        <f ca="1">SUMIF('SaaS-Hosting'!$B$8:$B$37,Summary!$A111,'SaaS-Hosting'!L$8:L$36)</f>
        <v>0</v>
      </c>
      <c r="M111" s="51">
        <f ca="1">SUMIF('SaaS-Hosting'!$B$8:$B$37,Summary!$A111,'SaaS-Hosting'!M$8:M$36)</f>
        <v>0</v>
      </c>
      <c r="N111" s="51">
        <f t="shared" ca="1" si="8"/>
        <v>0</v>
      </c>
    </row>
    <row r="112" spans="1:14" x14ac:dyDescent="0.3">
      <c r="A112" s="100" t="str">
        <f>IF(Summary!$E21&lt;&gt;"",Summary!$E21,"")</f>
        <v>FMS-Reporting Analytics</v>
      </c>
      <c r="B112" s="48"/>
      <c r="C112" s="51"/>
      <c r="D112" s="51">
        <f ca="1">SUMIF('SaaS-Hosting'!$B$8:$B$37,Summary!$A112,'SaaS-Hosting'!D$8:D$36)</f>
        <v>0</v>
      </c>
      <c r="E112" s="51">
        <f ca="1">SUMIF('SaaS-Hosting'!$B$8:$B$37,Summary!$A112,'SaaS-Hosting'!E$8:E$36)</f>
        <v>0</v>
      </c>
      <c r="F112" s="51">
        <f ca="1">SUMIF('SaaS-Hosting'!$B$8:$B$37,Summary!$A112,'SaaS-Hosting'!F$8:F$36)</f>
        <v>0</v>
      </c>
      <c r="G112" s="51">
        <f ca="1">SUMIF('SaaS-Hosting'!$B$8:$B$37,Summary!$A112,'SaaS-Hosting'!G$8:G$36)</f>
        <v>0</v>
      </c>
      <c r="H112" s="51">
        <f ca="1">SUMIF('SaaS-Hosting'!$B$8:$B$37,Summary!$A112,'SaaS-Hosting'!H$8:H$36)</f>
        <v>0</v>
      </c>
      <c r="I112" s="51">
        <f ca="1">SUMIF('SaaS-Hosting'!$B$8:$B$37,Summary!$A112,'SaaS-Hosting'!I$8:I$36)</f>
        <v>0</v>
      </c>
      <c r="J112" s="51">
        <f ca="1">SUMIF('SaaS-Hosting'!$B$8:$B$37,Summary!$A112,'SaaS-Hosting'!J$8:J$36)</f>
        <v>0</v>
      </c>
      <c r="K112" s="51">
        <f ca="1">SUMIF('SaaS-Hosting'!$B$8:$B$37,Summary!$A112,'SaaS-Hosting'!K$8:K$36)</f>
        <v>0</v>
      </c>
      <c r="L112" s="51">
        <f ca="1">SUMIF('SaaS-Hosting'!$B$8:$B$37,Summary!$A112,'SaaS-Hosting'!L$8:L$36)</f>
        <v>0</v>
      </c>
      <c r="M112" s="51">
        <f ca="1">SUMIF('SaaS-Hosting'!$B$8:$B$37,Summary!$A112,'SaaS-Hosting'!M$8:M$36)</f>
        <v>0</v>
      </c>
      <c r="N112" s="51">
        <f t="shared" ca="1" si="8"/>
        <v>0</v>
      </c>
    </row>
    <row r="113" spans="1:14" x14ac:dyDescent="0.3">
      <c r="A113" s="100" t="str">
        <f>IF(Summary!$E22&lt;&gt;"",Summary!$E22,"")</f>
        <v xml:space="preserve">Budget </v>
      </c>
      <c r="B113" s="48"/>
      <c r="C113" s="51"/>
      <c r="D113" s="51">
        <f ca="1">SUMIF('SaaS-Hosting'!$B$8:$B$37,Summary!$A113,'SaaS-Hosting'!D$8:D$36)</f>
        <v>0</v>
      </c>
      <c r="E113" s="51">
        <f ca="1">SUMIF('SaaS-Hosting'!$B$8:$B$37,Summary!$A113,'SaaS-Hosting'!E$8:E$36)</f>
        <v>0</v>
      </c>
      <c r="F113" s="51">
        <f ca="1">SUMIF('SaaS-Hosting'!$B$8:$B$37,Summary!$A113,'SaaS-Hosting'!F$8:F$36)</f>
        <v>0</v>
      </c>
      <c r="G113" s="51">
        <f ca="1">SUMIF('SaaS-Hosting'!$B$8:$B$37,Summary!$A113,'SaaS-Hosting'!G$8:G$36)</f>
        <v>0</v>
      </c>
      <c r="H113" s="51">
        <f ca="1">SUMIF('SaaS-Hosting'!$B$8:$B$37,Summary!$A113,'SaaS-Hosting'!H$8:H$36)</f>
        <v>0</v>
      </c>
      <c r="I113" s="51">
        <f ca="1">SUMIF('SaaS-Hosting'!$B$8:$B$37,Summary!$A113,'SaaS-Hosting'!I$8:I$36)</f>
        <v>0</v>
      </c>
      <c r="J113" s="51">
        <f ca="1">SUMIF('SaaS-Hosting'!$B$8:$B$37,Summary!$A113,'SaaS-Hosting'!J$8:J$36)</f>
        <v>0</v>
      </c>
      <c r="K113" s="51">
        <f ca="1">SUMIF('SaaS-Hosting'!$B$8:$B$37,Summary!$A113,'SaaS-Hosting'!K$8:K$36)</f>
        <v>0</v>
      </c>
      <c r="L113" s="51">
        <f ca="1">SUMIF('SaaS-Hosting'!$B$8:$B$37,Summary!$A113,'SaaS-Hosting'!L$8:L$36)</f>
        <v>0</v>
      </c>
      <c r="M113" s="51">
        <f ca="1">SUMIF('SaaS-Hosting'!$B$8:$B$37,Summary!$A113,'SaaS-Hosting'!M$8:M$36)</f>
        <v>0</v>
      </c>
      <c r="N113" s="51">
        <f t="shared" ca="1" si="8"/>
        <v>0</v>
      </c>
    </row>
    <row r="114" spans="1:14" x14ac:dyDescent="0.3">
      <c r="A114" s="100" t="str">
        <f>IF(Summary!$E23&lt;&gt;"",Summary!$E23,"")</f>
        <v>Budget Control</v>
      </c>
      <c r="B114" s="48"/>
      <c r="C114" s="51"/>
      <c r="D114" s="51">
        <f ca="1">SUMIF('SaaS-Hosting'!$B$8:$B$37,Summary!$A114,'SaaS-Hosting'!D$8:D$36)</f>
        <v>0</v>
      </c>
      <c r="E114" s="51">
        <f ca="1">SUMIF('SaaS-Hosting'!$B$8:$B$37,Summary!$A114,'SaaS-Hosting'!E$8:E$36)</f>
        <v>0</v>
      </c>
      <c r="F114" s="51">
        <f ca="1">SUMIF('SaaS-Hosting'!$B$8:$B$37,Summary!$A114,'SaaS-Hosting'!F$8:F$36)</f>
        <v>0</v>
      </c>
      <c r="G114" s="51">
        <f ca="1">SUMIF('SaaS-Hosting'!$B$8:$B$37,Summary!$A114,'SaaS-Hosting'!G$8:G$36)</f>
        <v>0</v>
      </c>
      <c r="H114" s="51">
        <f ca="1">SUMIF('SaaS-Hosting'!$B$8:$B$37,Summary!$A114,'SaaS-Hosting'!H$8:H$36)</f>
        <v>0</v>
      </c>
      <c r="I114" s="51">
        <f ca="1">SUMIF('SaaS-Hosting'!$B$8:$B$37,Summary!$A114,'SaaS-Hosting'!I$8:I$36)</f>
        <v>0</v>
      </c>
      <c r="J114" s="51">
        <f ca="1">SUMIF('SaaS-Hosting'!$B$8:$B$37,Summary!$A114,'SaaS-Hosting'!J$8:J$36)</f>
        <v>0</v>
      </c>
      <c r="K114" s="51">
        <f ca="1">SUMIF('SaaS-Hosting'!$B$8:$B$37,Summary!$A114,'SaaS-Hosting'!K$8:K$36)</f>
        <v>0</v>
      </c>
      <c r="L114" s="51">
        <f ca="1">SUMIF('SaaS-Hosting'!$B$8:$B$37,Summary!$A114,'SaaS-Hosting'!L$8:L$36)</f>
        <v>0</v>
      </c>
      <c r="M114" s="51">
        <f ca="1">SUMIF('SaaS-Hosting'!$B$8:$B$37,Summary!$A114,'SaaS-Hosting'!M$8:M$36)</f>
        <v>0</v>
      </c>
      <c r="N114" s="51">
        <f t="shared" ca="1" si="8"/>
        <v>0</v>
      </c>
    </row>
    <row r="115" spans="1:14" x14ac:dyDescent="0.3">
      <c r="A115" s="100" t="str">
        <f>IF(Summary!$E24&lt;&gt;"",Summary!$E24,"")</f>
        <v>GL</v>
      </c>
      <c r="B115" s="48"/>
      <c r="C115" s="51"/>
      <c r="D115" s="51">
        <f ca="1">SUMIF('SaaS-Hosting'!$B$8:$B$37,Summary!$A115,'SaaS-Hosting'!D$8:D$36)</f>
        <v>0</v>
      </c>
      <c r="E115" s="51">
        <f ca="1">SUMIF('SaaS-Hosting'!$B$8:$B$37,Summary!$A115,'SaaS-Hosting'!E$8:E$36)</f>
        <v>0</v>
      </c>
      <c r="F115" s="51">
        <f ca="1">SUMIF('SaaS-Hosting'!$B$8:$B$37,Summary!$A115,'SaaS-Hosting'!F$8:F$36)</f>
        <v>0</v>
      </c>
      <c r="G115" s="51">
        <f ca="1">SUMIF('SaaS-Hosting'!$B$8:$B$37,Summary!$A115,'SaaS-Hosting'!G$8:G$36)</f>
        <v>0</v>
      </c>
      <c r="H115" s="51">
        <f ca="1">SUMIF('SaaS-Hosting'!$B$8:$B$37,Summary!$A115,'SaaS-Hosting'!H$8:H$36)</f>
        <v>0</v>
      </c>
      <c r="I115" s="51">
        <f ca="1">SUMIF('SaaS-Hosting'!$B$8:$B$37,Summary!$A115,'SaaS-Hosting'!I$8:I$36)</f>
        <v>0</v>
      </c>
      <c r="J115" s="51">
        <f ca="1">SUMIF('SaaS-Hosting'!$B$8:$B$37,Summary!$A115,'SaaS-Hosting'!J$8:J$36)</f>
        <v>0</v>
      </c>
      <c r="K115" s="51">
        <f ca="1">SUMIF('SaaS-Hosting'!$B$8:$B$37,Summary!$A115,'SaaS-Hosting'!K$8:K$36)</f>
        <v>0</v>
      </c>
      <c r="L115" s="51">
        <f ca="1">SUMIF('SaaS-Hosting'!$B$8:$B$37,Summary!$A115,'SaaS-Hosting'!L$8:L$36)</f>
        <v>0</v>
      </c>
      <c r="M115" s="51">
        <f ca="1">SUMIF('SaaS-Hosting'!$B$8:$B$37,Summary!$A115,'SaaS-Hosting'!M$8:M$36)</f>
        <v>0</v>
      </c>
      <c r="N115" s="51">
        <f t="shared" ca="1" si="8"/>
        <v>0</v>
      </c>
    </row>
    <row r="116" spans="1:14" x14ac:dyDescent="0.3">
      <c r="A116" s="100" t="str">
        <f>IF(Summary!$E25&lt;&gt;"",Summary!$E25,"")</f>
        <v>Lease Management</v>
      </c>
      <c r="B116" s="48"/>
      <c r="C116" s="51"/>
      <c r="D116" s="51">
        <f ca="1">SUMIF('SaaS-Hosting'!$B$8:$B$37,Summary!$A116,'SaaS-Hosting'!D$8:D$36)</f>
        <v>0</v>
      </c>
      <c r="E116" s="51">
        <f ca="1">SUMIF('SaaS-Hosting'!$B$8:$B$37,Summary!$A116,'SaaS-Hosting'!E$8:E$36)</f>
        <v>0</v>
      </c>
      <c r="F116" s="51">
        <f ca="1">SUMIF('SaaS-Hosting'!$B$8:$B$37,Summary!$A116,'SaaS-Hosting'!F$8:F$36)</f>
        <v>0</v>
      </c>
      <c r="G116" s="51">
        <f ca="1">SUMIF('SaaS-Hosting'!$B$8:$B$37,Summary!$A116,'SaaS-Hosting'!G$8:G$36)</f>
        <v>0</v>
      </c>
      <c r="H116" s="51">
        <f ca="1">SUMIF('SaaS-Hosting'!$B$8:$B$37,Summary!$A116,'SaaS-Hosting'!H$8:H$36)</f>
        <v>0</v>
      </c>
      <c r="I116" s="51">
        <f ca="1">SUMIF('SaaS-Hosting'!$B$8:$B$37,Summary!$A116,'SaaS-Hosting'!I$8:I$36)</f>
        <v>0</v>
      </c>
      <c r="J116" s="51">
        <f ca="1">SUMIF('SaaS-Hosting'!$B$8:$B$37,Summary!$A116,'SaaS-Hosting'!J$8:J$36)</f>
        <v>0</v>
      </c>
      <c r="K116" s="51">
        <f ca="1">SUMIF('SaaS-Hosting'!$B$8:$B$37,Summary!$A116,'SaaS-Hosting'!K$8:K$36)</f>
        <v>0</v>
      </c>
      <c r="L116" s="51">
        <f ca="1">SUMIF('SaaS-Hosting'!$B$8:$B$37,Summary!$A116,'SaaS-Hosting'!L$8:L$36)</f>
        <v>0</v>
      </c>
      <c r="M116" s="51">
        <f ca="1">SUMIF('SaaS-Hosting'!$B$8:$B$37,Summary!$A116,'SaaS-Hosting'!M$8:M$36)</f>
        <v>0</v>
      </c>
      <c r="N116" s="51">
        <f t="shared" ca="1" si="8"/>
        <v>0</v>
      </c>
    </row>
    <row r="117" spans="1:14" x14ac:dyDescent="0.3">
      <c r="A117" s="100" t="str">
        <f>IF(Summary!$E26&lt;&gt;"",Summary!$E26,"")</f>
        <v>Expense Management</v>
      </c>
      <c r="B117" s="48"/>
      <c r="C117" s="51"/>
      <c r="D117" s="51">
        <f ca="1">SUMIF('SaaS-Hosting'!$B$8:$B$37,Summary!$A117,'SaaS-Hosting'!D$8:D$36)</f>
        <v>0</v>
      </c>
      <c r="E117" s="51">
        <f ca="1">SUMIF('SaaS-Hosting'!$B$8:$B$37,Summary!$A117,'SaaS-Hosting'!E$8:E$36)</f>
        <v>0</v>
      </c>
      <c r="F117" s="51">
        <f ca="1">SUMIF('SaaS-Hosting'!$B$8:$B$37,Summary!$A117,'SaaS-Hosting'!F$8:F$36)</f>
        <v>0</v>
      </c>
      <c r="G117" s="51">
        <f ca="1">SUMIF('SaaS-Hosting'!$B$8:$B$37,Summary!$A117,'SaaS-Hosting'!G$8:G$36)</f>
        <v>0</v>
      </c>
      <c r="H117" s="51">
        <f ca="1">SUMIF('SaaS-Hosting'!$B$8:$B$37,Summary!$A117,'SaaS-Hosting'!H$8:H$36)</f>
        <v>0</v>
      </c>
      <c r="I117" s="51">
        <f ca="1">SUMIF('SaaS-Hosting'!$B$8:$B$37,Summary!$A117,'SaaS-Hosting'!I$8:I$36)</f>
        <v>0</v>
      </c>
      <c r="J117" s="51">
        <f ca="1">SUMIF('SaaS-Hosting'!$B$8:$B$37,Summary!$A117,'SaaS-Hosting'!J$8:J$36)</f>
        <v>0</v>
      </c>
      <c r="K117" s="51">
        <f ca="1">SUMIF('SaaS-Hosting'!$B$8:$B$37,Summary!$A117,'SaaS-Hosting'!K$8:K$36)</f>
        <v>0</v>
      </c>
      <c r="L117" s="51">
        <f ca="1">SUMIF('SaaS-Hosting'!$B$8:$B$37,Summary!$A117,'SaaS-Hosting'!L$8:L$36)</f>
        <v>0</v>
      </c>
      <c r="M117" s="51">
        <f ca="1">SUMIF('SaaS-Hosting'!$B$8:$B$37,Summary!$A117,'SaaS-Hosting'!M$8:M$36)</f>
        <v>0</v>
      </c>
      <c r="N117" s="51">
        <f t="shared" ca="1" si="8"/>
        <v>0</v>
      </c>
    </row>
    <row r="118" spans="1:14" x14ac:dyDescent="0.3">
      <c r="A118" s="100" t="str">
        <f>IF(Summary!$E27&lt;&gt;"",Summary!$E27,"")</f>
        <v>Forms</v>
      </c>
      <c r="B118" s="48"/>
      <c r="C118" s="51"/>
      <c r="D118" s="51">
        <f ca="1">SUMIF('SaaS-Hosting'!$B$8:$B$37,Summary!$A118,'SaaS-Hosting'!D$8:D$36)</f>
        <v>0</v>
      </c>
      <c r="E118" s="51">
        <f ca="1">SUMIF('SaaS-Hosting'!$B$8:$B$37,Summary!$A118,'SaaS-Hosting'!E$8:E$36)</f>
        <v>0</v>
      </c>
      <c r="F118" s="51">
        <f ca="1">SUMIF('SaaS-Hosting'!$B$8:$B$37,Summary!$A118,'SaaS-Hosting'!F$8:F$36)</f>
        <v>0</v>
      </c>
      <c r="G118" s="51">
        <f ca="1">SUMIF('SaaS-Hosting'!$B$8:$B$37,Summary!$A118,'SaaS-Hosting'!G$8:G$36)</f>
        <v>0</v>
      </c>
      <c r="H118" s="51">
        <f ca="1">SUMIF('SaaS-Hosting'!$B$8:$B$37,Summary!$A118,'SaaS-Hosting'!H$8:H$36)</f>
        <v>0</v>
      </c>
      <c r="I118" s="51">
        <f ca="1">SUMIF('SaaS-Hosting'!$B$8:$B$37,Summary!$A118,'SaaS-Hosting'!I$8:I$36)</f>
        <v>0</v>
      </c>
      <c r="J118" s="51">
        <f ca="1">SUMIF('SaaS-Hosting'!$B$8:$B$37,Summary!$A118,'SaaS-Hosting'!J$8:J$36)</f>
        <v>0</v>
      </c>
      <c r="K118" s="51">
        <f ca="1">SUMIF('SaaS-Hosting'!$B$8:$B$37,Summary!$A118,'SaaS-Hosting'!K$8:K$36)</f>
        <v>0</v>
      </c>
      <c r="L118" s="51">
        <f ca="1">SUMIF('SaaS-Hosting'!$B$8:$B$37,Summary!$A118,'SaaS-Hosting'!L$8:L$36)</f>
        <v>0</v>
      </c>
      <c r="M118" s="51">
        <f ca="1">SUMIF('SaaS-Hosting'!$B$8:$B$37,Summary!$A118,'SaaS-Hosting'!M$8:M$36)</f>
        <v>0</v>
      </c>
      <c r="N118" s="51">
        <f t="shared" ca="1" si="8"/>
        <v>0</v>
      </c>
    </row>
    <row r="119" spans="1:14" x14ac:dyDescent="0.3">
      <c r="A119" s="100" t="str">
        <f>IF(Summary!$E28&lt;&gt;"",Summary!$E28,"")</f>
        <v xml:space="preserve"> </v>
      </c>
      <c r="B119" s="48"/>
      <c r="C119" s="51"/>
      <c r="D119" s="51">
        <f ca="1">SUMIF('SaaS-Hosting'!$B$8:$B$37,Summary!$A119,'SaaS-Hosting'!D$8:D$36)</f>
        <v>0</v>
      </c>
      <c r="E119" s="51">
        <f ca="1">SUMIF('SaaS-Hosting'!$B$8:$B$37,Summary!$A119,'SaaS-Hosting'!E$8:E$36)</f>
        <v>0</v>
      </c>
      <c r="F119" s="51">
        <f ca="1">SUMIF('SaaS-Hosting'!$B$8:$B$37,Summary!$A119,'SaaS-Hosting'!F$8:F$36)</f>
        <v>0</v>
      </c>
      <c r="G119" s="51">
        <f ca="1">SUMIF('SaaS-Hosting'!$B$8:$B$37,Summary!$A119,'SaaS-Hosting'!G$8:G$36)</f>
        <v>0</v>
      </c>
      <c r="H119" s="51">
        <f ca="1">SUMIF('SaaS-Hosting'!$B$8:$B$37,Summary!$A119,'SaaS-Hosting'!H$8:H$36)</f>
        <v>0</v>
      </c>
      <c r="I119" s="51">
        <f ca="1">SUMIF('SaaS-Hosting'!$B$8:$B$37,Summary!$A119,'SaaS-Hosting'!I$8:I$36)</f>
        <v>0</v>
      </c>
      <c r="J119" s="51">
        <f ca="1">SUMIF('SaaS-Hosting'!$B$8:$B$37,Summary!$A119,'SaaS-Hosting'!J$8:J$36)</f>
        <v>0</v>
      </c>
      <c r="K119" s="51">
        <f ca="1">SUMIF('SaaS-Hosting'!$B$8:$B$37,Summary!$A119,'SaaS-Hosting'!K$8:K$36)</f>
        <v>0</v>
      </c>
      <c r="L119" s="51">
        <f ca="1">SUMIF('SaaS-Hosting'!$B$8:$B$37,Summary!$A119,'SaaS-Hosting'!L$8:L$36)</f>
        <v>0</v>
      </c>
      <c r="M119" s="51">
        <f ca="1">SUMIF('SaaS-Hosting'!$B$8:$B$37,Summary!$A119,'SaaS-Hosting'!M$8:M$36)</f>
        <v>0</v>
      </c>
      <c r="N119" s="51">
        <f t="shared" ca="1" si="8"/>
        <v>0</v>
      </c>
    </row>
    <row r="120" spans="1:14" ht="14.4" thickBot="1" x14ac:dyDescent="0.35">
      <c r="A120" s="101" t="str">
        <f>'SaaS-Hosting'!A7</f>
        <v>Hosting Costs</v>
      </c>
      <c r="B120" s="101"/>
      <c r="C120" s="102"/>
      <c r="D120" s="102">
        <f ca="1">SUM(D83:D119)</f>
        <v>0</v>
      </c>
      <c r="E120" s="102">
        <f ca="1">SUM(E83:E119)</f>
        <v>0</v>
      </c>
      <c r="F120" s="102">
        <f ca="1">SUM(F83:F119)</f>
        <v>0</v>
      </c>
      <c r="G120" s="102">
        <f ca="1">SUM(G83:G119)</f>
        <v>0</v>
      </c>
      <c r="H120" s="102">
        <f ca="1">SUM(H83:H119)</f>
        <v>0</v>
      </c>
      <c r="I120" s="102">
        <f t="shared" ref="I120:M120" ca="1" si="9">SUM(I83:I119)</f>
        <v>0</v>
      </c>
      <c r="J120" s="102">
        <f t="shared" ca="1" si="9"/>
        <v>0</v>
      </c>
      <c r="K120" s="102">
        <f t="shared" ca="1" si="9"/>
        <v>0</v>
      </c>
      <c r="L120" s="102">
        <f t="shared" ca="1" si="9"/>
        <v>0</v>
      </c>
      <c r="M120" s="102">
        <f t="shared" ca="1" si="9"/>
        <v>0</v>
      </c>
      <c r="N120" s="102">
        <f ca="1">SUM(C120:M120)</f>
        <v>0</v>
      </c>
    </row>
    <row r="121" spans="1:14" s="92" customFormat="1" ht="14.4" thickTop="1" x14ac:dyDescent="0.3">
      <c r="A121" s="47"/>
      <c r="B121" s="71" t="str">
        <f ca="1">IF(ISNA(HLOOKUP("Error",C121:N121,1,FALSE)),"","Error indicates mismatch with totals on Licenses tab")</f>
        <v/>
      </c>
      <c r="C121" s="50"/>
      <c r="D121" s="50" t="str">
        <f ca="1">IF(D120='SaaS-Hosting'!D37,"OK","ERROR")</f>
        <v>OK</v>
      </c>
      <c r="E121" s="50" t="str">
        <f ca="1">IF(E120='SaaS-Hosting'!E37,"OK","ERROR")</f>
        <v>OK</v>
      </c>
      <c r="F121" s="50" t="str">
        <f ca="1">IF(F120='SaaS-Hosting'!F37,"OK","ERROR")</f>
        <v>OK</v>
      </c>
      <c r="G121" s="50" t="str">
        <f ca="1">IF(G120='SaaS-Hosting'!G37,"OK","ERROR")</f>
        <v>OK</v>
      </c>
      <c r="H121" s="50" t="str">
        <f ca="1">IF(H120='SaaS-Hosting'!H37,"OK","ERROR")</f>
        <v>OK</v>
      </c>
      <c r="I121" s="50" t="str">
        <f ca="1">IF(I120='SaaS-Hosting'!I37,"OK","ERROR")</f>
        <v>OK</v>
      </c>
      <c r="J121" s="50" t="str">
        <f ca="1">IF(J120='SaaS-Hosting'!J37,"OK","ERROR")</f>
        <v>OK</v>
      </c>
      <c r="K121" s="50" t="str">
        <f ca="1">IF(K120='SaaS-Hosting'!K37,"OK","ERROR")</f>
        <v>OK</v>
      </c>
      <c r="L121" s="50" t="str">
        <f ca="1">IF(L120='SaaS-Hosting'!L37,"OK","ERROR")</f>
        <v>OK</v>
      </c>
      <c r="M121" s="50" t="str">
        <f ca="1">IF(M120='SaaS-Hosting'!M37,"OK","ERROR")</f>
        <v>OK</v>
      </c>
      <c r="N121" s="50" t="str">
        <f ca="1">IF(N120='SaaS-Hosting'!N37,"OK","ERROR")</f>
        <v>OK</v>
      </c>
    </row>
    <row r="122" spans="1:14" x14ac:dyDescent="0.3">
      <c r="A122" s="70"/>
      <c r="B122" s="70"/>
      <c r="C122" s="54"/>
      <c r="D122" s="54"/>
      <c r="E122" s="54"/>
      <c r="F122" s="54"/>
      <c r="G122" s="54"/>
      <c r="H122" s="54"/>
      <c r="I122" s="54"/>
      <c r="J122" s="54"/>
      <c r="K122" s="54"/>
      <c r="L122" s="54"/>
      <c r="M122" s="54"/>
      <c r="N122" s="54"/>
    </row>
    <row r="123" spans="1:14" x14ac:dyDescent="0.3">
      <c r="A123" s="85" t="str">
        <f>CONCATENATE(Services!A7," by Service")</f>
        <v>Services Costs by Service</v>
      </c>
      <c r="B123" s="85"/>
      <c r="C123" s="76" t="s">
        <v>63</v>
      </c>
      <c r="D123" s="70"/>
      <c r="E123" s="85" t="str">
        <f>CONCATENATE(Services!A7," by Software")</f>
        <v>Services Costs by Software</v>
      </c>
      <c r="F123" s="85"/>
      <c r="G123" s="85"/>
      <c r="H123" s="76" t="s">
        <v>63</v>
      </c>
      <c r="I123" s="123"/>
      <c r="J123" s="123"/>
      <c r="K123" s="123"/>
      <c r="L123" s="123"/>
      <c r="M123" s="123"/>
      <c r="N123" s="70"/>
    </row>
    <row r="124" spans="1:14" x14ac:dyDescent="0.3">
      <c r="A124" s="86" t="str">
        <f>IF(Summary!$H6&lt;&gt;"",Summary!$H6,"")</f>
        <v>Setup</v>
      </c>
      <c r="B124" s="70"/>
      <c r="C124" s="87">
        <f>SUMIF(Services!$B$8:$B$71,Summary!$A124,Services!G$8:G$71)</f>
        <v>0</v>
      </c>
      <c r="D124" s="70"/>
      <c r="E124" s="86" t="str">
        <f>IF(Summary!$C6&lt;&gt;"",Summary!$C6,"")</f>
        <v>Classification</v>
      </c>
      <c r="F124" s="70"/>
      <c r="G124" s="70"/>
      <c r="H124" s="87">
        <f>SUMIF(Services!$C$8:$C$71,Summary!$E124,Services!G$8:G$71)</f>
        <v>0</v>
      </c>
      <c r="I124" s="87"/>
      <c r="J124" s="87"/>
      <c r="K124" s="87"/>
      <c r="L124" s="87"/>
      <c r="M124" s="87"/>
      <c r="N124" s="70"/>
    </row>
    <row r="125" spans="1:14" x14ac:dyDescent="0.3">
      <c r="A125" s="86" t="str">
        <f>IF(Summary!$H7&lt;&gt;"",Summary!$H7,"")</f>
        <v>Single Sign-on (SSO)</v>
      </c>
      <c r="B125" s="70"/>
      <c r="C125" s="87">
        <f>SUMIF(Services!$B$8:$B$71,Summary!$A125,Services!G$8:G$71)</f>
        <v>0</v>
      </c>
      <c r="D125" s="70"/>
      <c r="E125" s="86" t="str">
        <f>IF(Summary!$C7&lt;&gt;"",Summary!$C7,"")</f>
        <v>Compensation</v>
      </c>
      <c r="F125" s="70"/>
      <c r="G125" s="70"/>
      <c r="H125" s="87">
        <f>SUMIF(Services!$C$8:$C$71,Summary!$E125,Services!G$8:G$71)</f>
        <v>0</v>
      </c>
      <c r="I125" s="87"/>
      <c r="J125" s="87"/>
      <c r="K125" s="87"/>
      <c r="L125" s="87"/>
      <c r="M125" s="87"/>
      <c r="N125" s="70"/>
    </row>
    <row r="126" spans="1:14" x14ac:dyDescent="0.3">
      <c r="A126" s="86" t="str">
        <f>IF(Summary!$H8&lt;&gt;"",Summary!$H8,"")</f>
        <v>Branding</v>
      </c>
      <c r="B126" s="70"/>
      <c r="C126" s="87">
        <f>SUMIF(Services!$B$8:$B$71,Summary!$A126,Services!G$8:G$71)</f>
        <v>0</v>
      </c>
      <c r="D126" s="70"/>
      <c r="E126" s="86" t="str">
        <f>IF(Summary!$C8&lt;&gt;"",Summary!$C8,"")</f>
        <v>Recruitment</v>
      </c>
      <c r="F126" s="70"/>
      <c r="G126" s="70"/>
      <c r="H126" s="87">
        <f>SUMIF(Services!$C$8:$C$71,Summary!$E126,Services!G$8:G$71)</f>
        <v>0</v>
      </c>
      <c r="I126" s="87"/>
      <c r="J126" s="87"/>
      <c r="K126" s="87"/>
      <c r="L126" s="87"/>
      <c r="M126" s="87"/>
      <c r="N126" s="70"/>
    </row>
    <row r="127" spans="1:14" x14ac:dyDescent="0.3">
      <c r="A127" s="86" t="str">
        <f>IF(Summary!$H9&lt;&gt;"",Summary!$H9,"")</f>
        <v>Time Clock Devices</v>
      </c>
      <c r="B127" s="70"/>
      <c r="C127" s="87">
        <f>SUMIF(Services!$B$8:$B$71,Summary!$A127,Services!G$8:G$71)</f>
        <v>0</v>
      </c>
      <c r="D127" s="70"/>
      <c r="E127" s="86" t="str">
        <f>IF(Summary!$C9&lt;&gt;"",Summary!$C9,"")</f>
        <v>Onboarding</v>
      </c>
      <c r="F127" s="70"/>
      <c r="G127" s="70"/>
      <c r="H127" s="87">
        <f>SUMIF(Services!$C$8:$C$71,Summary!$E127,Services!G$8:G$71)</f>
        <v>0</v>
      </c>
      <c r="I127" s="87"/>
      <c r="J127" s="87"/>
      <c r="K127" s="87"/>
      <c r="L127" s="87"/>
      <c r="M127" s="87"/>
      <c r="N127" s="70"/>
    </row>
    <row r="128" spans="1:14" x14ac:dyDescent="0.3">
      <c r="A128" s="86" t="str">
        <f>IF(Summary!$H10&lt;&gt;"",Summary!$H10,"")</f>
        <v>Inegration</v>
      </c>
      <c r="B128" s="70"/>
      <c r="C128" s="87">
        <f>SUMIF(Services!$B$8:$B$71,Summary!$A128,Services!G$8:G$71)</f>
        <v>0</v>
      </c>
      <c r="D128" s="70"/>
      <c r="E128" s="86" t="str">
        <f>IF(Summary!$C10&lt;&gt;"",Summary!$C10,"")</f>
        <v>Offboarding</v>
      </c>
      <c r="F128" s="70"/>
      <c r="G128" s="70"/>
      <c r="H128" s="87">
        <f>SUMIF(Services!$C$8:$C$71,Summary!$E128,Services!G$8:G$71)</f>
        <v>0</v>
      </c>
      <c r="I128" s="87"/>
      <c r="J128" s="87"/>
      <c r="K128" s="87"/>
      <c r="L128" s="87"/>
      <c r="M128" s="87"/>
      <c r="N128" s="70"/>
    </row>
    <row r="129" spans="1:14" x14ac:dyDescent="0.3">
      <c r="A129" s="86" t="str">
        <f>IF(Summary!$H11&lt;&gt;"",Summary!$H11,"")</f>
        <v/>
      </c>
      <c r="B129" s="70"/>
      <c r="C129" s="87"/>
      <c r="D129" s="70"/>
      <c r="E129" s="86" t="str">
        <f>IF(Summary!$C11&lt;&gt;"",Summary!$C11,"")</f>
        <v>Core HR</v>
      </c>
      <c r="F129" s="70"/>
      <c r="G129" s="70"/>
      <c r="H129" s="87">
        <f>SUMIF(Services!$C$8:$C$71,Summary!$E129,Services!G$8:G$71)</f>
        <v>0</v>
      </c>
      <c r="I129" s="87"/>
      <c r="J129" s="87"/>
      <c r="K129" s="87"/>
      <c r="L129" s="87"/>
      <c r="M129" s="87"/>
      <c r="N129" s="70"/>
    </row>
    <row r="130" spans="1:14" x14ac:dyDescent="0.3">
      <c r="A130" s="86" t="str">
        <f>IF(Summary!$H12&lt;&gt;"",Summary!$H12,"")</f>
        <v/>
      </c>
      <c r="B130" s="70"/>
      <c r="C130" s="87"/>
      <c r="D130" s="70"/>
      <c r="E130" s="86" t="str">
        <f>IF(Summary!$C12&lt;&gt;"",Summary!$C12,"")</f>
        <v>Learning Management</v>
      </c>
      <c r="F130" s="70"/>
      <c r="G130" s="70"/>
      <c r="H130" s="87">
        <f>SUMIF(Services!$C$8:$C$71,Summary!$E130,Services!G$8:G$71)</f>
        <v>0</v>
      </c>
      <c r="I130" s="87"/>
      <c r="J130" s="87"/>
      <c r="K130" s="87"/>
      <c r="L130" s="87"/>
      <c r="M130" s="87"/>
      <c r="N130" s="70"/>
    </row>
    <row r="131" spans="1:14" ht="14.4" thickBot="1" x14ac:dyDescent="0.35">
      <c r="A131" s="88" t="str">
        <f>Services!A7</f>
        <v>Services Costs</v>
      </c>
      <c r="B131" s="88"/>
      <c r="C131" s="89">
        <f>SUM(C124:C130)</f>
        <v>0</v>
      </c>
      <c r="D131" s="70"/>
      <c r="E131" s="86" t="str">
        <f>IF(Summary!$C13&lt;&gt;"",Summary!$C13,"")</f>
        <v xml:space="preserve">Time and Leave Administration </v>
      </c>
      <c r="F131" s="70"/>
      <c r="G131" s="70"/>
      <c r="H131" s="87">
        <f>SUMIF(Services!$C$8:$C$71,Summary!$E131,Services!G$8:G$71)</f>
        <v>0</v>
      </c>
      <c r="I131" s="87"/>
      <c r="J131" s="87"/>
      <c r="K131" s="87"/>
      <c r="L131" s="87"/>
      <c r="M131" s="87"/>
      <c r="N131" s="70"/>
    </row>
    <row r="132" spans="1:14" s="92" customFormat="1" ht="14.4" thickTop="1" x14ac:dyDescent="0.3">
      <c r="A132" s="90"/>
      <c r="B132" s="124" t="str">
        <f>IF(ISNA(HLOOKUP("Error",C132:C132,1,FALSE)),"","Error indicates mismatch with totals on Services tab")</f>
        <v/>
      </c>
      <c r="C132" s="50" t="str">
        <f>IF(C131=Services!G71,"OK","ERROR")</f>
        <v>OK</v>
      </c>
      <c r="D132" s="90"/>
      <c r="E132" s="86" t="str">
        <f>IF(Summary!$C14&lt;&gt;"",Summary!$C14,"")</f>
        <v>Benefits</v>
      </c>
      <c r="F132" s="70"/>
      <c r="G132" s="70"/>
      <c r="H132" s="87">
        <f>SUMIF(Services!$C$8:$C$71,Summary!$E132,Services!G$8:G$71)</f>
        <v>0</v>
      </c>
      <c r="I132" s="87"/>
      <c r="J132" s="87"/>
      <c r="K132" s="87"/>
      <c r="L132" s="87"/>
      <c r="M132" s="87"/>
      <c r="N132" s="70"/>
    </row>
    <row r="133" spans="1:14" s="92" customFormat="1" x14ac:dyDescent="0.3">
      <c r="A133" s="90"/>
      <c r="B133" s="91"/>
      <c r="C133" s="50"/>
      <c r="D133" s="90"/>
      <c r="E133" s="86" t="str">
        <f>IF(Summary!$C15&lt;&gt;"",Summary!$C15,"")</f>
        <v>Payroll</v>
      </c>
      <c r="F133" s="70"/>
      <c r="G133" s="70"/>
      <c r="H133" s="87">
        <f>SUMIF(Services!$C$8:$C$71,Summary!$E133,Services!G$8:G$71)</f>
        <v>0</v>
      </c>
      <c r="I133" s="87"/>
      <c r="J133" s="87"/>
      <c r="K133" s="87"/>
      <c r="L133" s="87"/>
      <c r="M133" s="87"/>
      <c r="N133" s="70"/>
    </row>
    <row r="134" spans="1:14" x14ac:dyDescent="0.3">
      <c r="A134" s="90"/>
      <c r="B134" s="91"/>
      <c r="C134" s="50"/>
      <c r="D134" s="90"/>
      <c r="E134" s="86" t="str">
        <f>IF(Summary!$C16&lt;&gt;"",Summary!$C16,"")</f>
        <v>PHCM-Reporting Analytics</v>
      </c>
      <c r="F134" s="70"/>
      <c r="G134" s="70"/>
      <c r="H134" s="87">
        <f>SUMIF(Services!$C$8:$C$71,Summary!$E134,Services!G$8:G$71)</f>
        <v>0</v>
      </c>
      <c r="I134" s="87"/>
      <c r="J134" s="87"/>
      <c r="K134" s="87"/>
      <c r="L134" s="87"/>
      <c r="M134" s="87"/>
      <c r="N134" s="70"/>
    </row>
    <row r="135" spans="1:14" x14ac:dyDescent="0.3">
      <c r="A135" s="90"/>
      <c r="B135" s="91"/>
      <c r="C135" s="50"/>
      <c r="D135" s="90"/>
      <c r="E135" s="86" t="str">
        <f>IF(Summary!$C17&lt;&gt;"",Summary!$C17,"")</f>
        <v>Data Change Request Management</v>
      </c>
      <c r="F135" s="70"/>
      <c r="G135" s="70"/>
      <c r="H135" s="87">
        <f>SUMIF(Services!$C$8:$C$71,Summary!$E135,Services!G$8:G$71)</f>
        <v>0</v>
      </c>
      <c r="I135" s="87"/>
      <c r="J135" s="87"/>
      <c r="K135" s="87"/>
      <c r="L135" s="87"/>
      <c r="M135" s="87"/>
      <c r="N135" s="70"/>
    </row>
    <row r="136" spans="1:14" x14ac:dyDescent="0.3">
      <c r="A136" s="90"/>
      <c r="B136" s="91"/>
      <c r="C136" s="50"/>
      <c r="D136" s="90"/>
      <c r="E136" s="86" t="str">
        <f>IF(Summary!$C18&lt;&gt;"",Summary!$C18,"")</f>
        <v>Forms</v>
      </c>
      <c r="F136" s="70"/>
      <c r="G136" s="70"/>
      <c r="H136" s="87">
        <f>SUMIF(Services!$C$8:$C$71,Summary!$E136,Services!G$8:G$71)</f>
        <v>0</v>
      </c>
      <c r="I136" s="87"/>
      <c r="J136" s="87"/>
      <c r="K136" s="87"/>
      <c r="L136" s="87"/>
      <c r="M136" s="87"/>
      <c r="N136" s="70"/>
    </row>
    <row r="137" spans="1:14" x14ac:dyDescent="0.3">
      <c r="A137" s="90"/>
      <c r="B137" s="91"/>
      <c r="C137" s="50"/>
      <c r="D137" s="90"/>
      <c r="E137" s="86" t="str">
        <f>IF(Summary!$C19&lt;&gt;"",Summary!$C19,"")</f>
        <v>Employee Self Service</v>
      </c>
      <c r="F137" s="70"/>
      <c r="G137" s="70"/>
      <c r="H137" s="87">
        <f>SUMIF(Services!$C$8:$C$71,Summary!$E137,Services!G$8:G$71)</f>
        <v>0</v>
      </c>
      <c r="I137" s="87"/>
      <c r="J137" s="87"/>
      <c r="K137" s="87"/>
      <c r="L137" s="87"/>
      <c r="M137" s="87"/>
      <c r="N137" s="70"/>
    </row>
    <row r="138" spans="1:14" x14ac:dyDescent="0.3">
      <c r="A138" s="90"/>
      <c r="B138" s="91"/>
      <c r="C138" s="50"/>
      <c r="D138" s="90"/>
      <c r="E138" s="86" t="str">
        <f>IF(Summary!$E6&lt;&gt;"",Summary!$E6,"")</f>
        <v>PO</v>
      </c>
      <c r="F138" s="70"/>
      <c r="G138" s="70"/>
      <c r="H138" s="87">
        <f>SUMIF(Services!$C$8:$C$71,Summary!$E138,Services!G$8:G$71)</f>
        <v>0</v>
      </c>
      <c r="I138" s="87"/>
      <c r="J138" s="87"/>
      <c r="K138" s="87"/>
      <c r="L138" s="87"/>
      <c r="M138" s="87"/>
      <c r="N138" s="70"/>
    </row>
    <row r="139" spans="1:14" x14ac:dyDescent="0.3">
      <c r="A139" s="90"/>
      <c r="B139" s="91"/>
      <c r="C139" s="50"/>
      <c r="D139" s="90"/>
      <c r="E139" s="86" t="str">
        <f>IF(Summary!$E7&lt;&gt;"",Summary!$E7,"")</f>
        <v>AP</v>
      </c>
      <c r="F139" s="70"/>
      <c r="G139" s="70"/>
      <c r="H139" s="87">
        <f>SUMIF(Services!$C$8:$C$71,Summary!$E139,Services!G$8:G$71)</f>
        <v>0</v>
      </c>
      <c r="I139" s="87"/>
      <c r="J139" s="87"/>
      <c r="K139" s="87"/>
      <c r="L139" s="87"/>
      <c r="M139" s="87"/>
      <c r="N139" s="70"/>
    </row>
    <row r="140" spans="1:14" x14ac:dyDescent="0.3">
      <c r="A140" s="90"/>
      <c r="B140" s="91"/>
      <c r="C140" s="50"/>
      <c r="D140" s="90"/>
      <c r="E140" s="86" t="str">
        <f>IF(Summary!$E8&lt;&gt;"",Summary!$E8,"")</f>
        <v>Sourcing</v>
      </c>
      <c r="F140" s="70"/>
      <c r="G140" s="70"/>
      <c r="H140" s="87">
        <f>SUMIF(Services!$C$8:$C$71,Summary!$E140,Services!G$8:G$71)</f>
        <v>0</v>
      </c>
      <c r="I140" s="87"/>
      <c r="J140" s="87"/>
      <c r="K140" s="87"/>
      <c r="L140" s="87"/>
      <c r="M140" s="87"/>
      <c r="N140" s="70"/>
    </row>
    <row r="141" spans="1:14" x14ac:dyDescent="0.3">
      <c r="A141" s="90"/>
      <c r="B141" s="91"/>
      <c r="C141" s="50"/>
      <c r="D141" s="90"/>
      <c r="E141" s="86" t="str">
        <f>IF(Summary!$E9&lt;&gt;"",Summary!$E9,"")</f>
        <v>eProcurement</v>
      </c>
      <c r="F141" s="70"/>
      <c r="G141" s="70"/>
      <c r="H141" s="87">
        <f>SUMIF(Services!$C$8:$C$71,Summary!$E141,Services!G$8:G$71)</f>
        <v>0</v>
      </c>
      <c r="I141" s="87"/>
      <c r="J141" s="87"/>
      <c r="K141" s="87"/>
      <c r="L141" s="87"/>
      <c r="M141" s="87"/>
      <c r="N141" s="70"/>
    </row>
    <row r="142" spans="1:14" x14ac:dyDescent="0.3">
      <c r="A142" s="90"/>
      <c r="B142" s="91"/>
      <c r="C142" s="50"/>
      <c r="D142" s="90"/>
      <c r="E142" s="86" t="str">
        <f>IF(Summary!$E10&lt;&gt;"",Summary!$E10,"")</f>
        <v>Supplier Portal</v>
      </c>
      <c r="F142" s="70"/>
      <c r="G142" s="70"/>
      <c r="H142" s="87">
        <f>SUMIF(Services!$C$8:$C$71,Summary!$E142,Services!G$8:G$71)</f>
        <v>0</v>
      </c>
      <c r="I142" s="87"/>
      <c r="J142" s="87"/>
      <c r="K142" s="87"/>
      <c r="L142" s="87"/>
      <c r="M142" s="87"/>
      <c r="N142" s="70"/>
    </row>
    <row r="143" spans="1:14" x14ac:dyDescent="0.3">
      <c r="A143" s="90"/>
      <c r="B143" s="91"/>
      <c r="C143" s="50"/>
      <c r="D143" s="90"/>
      <c r="E143" s="86" t="str">
        <f>IF(Summary!$E11&lt;&gt;"",Summary!$E11,"")</f>
        <v>Supplier Maintenance</v>
      </c>
      <c r="F143" s="70"/>
      <c r="G143" s="70"/>
      <c r="H143" s="87">
        <f>SUMIF(Services!$C$8:$C$71,Summary!$E143,Services!G$8:G$71)</f>
        <v>0</v>
      </c>
      <c r="I143" s="87"/>
      <c r="J143" s="87"/>
      <c r="K143" s="87"/>
      <c r="L143" s="87"/>
      <c r="M143" s="87"/>
      <c r="N143" s="70"/>
    </row>
    <row r="144" spans="1:14" x14ac:dyDescent="0.3">
      <c r="A144" s="90"/>
      <c r="B144" s="91"/>
      <c r="C144" s="50"/>
      <c r="D144" s="90"/>
      <c r="E144" s="86" t="str">
        <f>IF(Summary!$E12&lt;&gt;"",Summary!$E12,"")</f>
        <v>Pcard</v>
      </c>
      <c r="F144" s="70"/>
      <c r="G144" s="70"/>
      <c r="H144" s="87">
        <f>SUMIF(Services!$C$8:$C$71,Summary!$E144,Services!G$8:G$71)</f>
        <v>0</v>
      </c>
      <c r="I144" s="87"/>
      <c r="J144" s="87"/>
      <c r="K144" s="87"/>
      <c r="L144" s="87"/>
      <c r="M144" s="87"/>
      <c r="N144" s="70"/>
    </row>
    <row r="145" spans="1:14" x14ac:dyDescent="0.3">
      <c r="A145" s="90"/>
      <c r="B145" s="91"/>
      <c r="C145" s="50"/>
      <c r="D145" s="90"/>
      <c r="E145" s="86" t="str">
        <f>IF(Summary!$E13&lt;&gt;"",Summary!$E13,"")</f>
        <v xml:space="preserve">Requisition </v>
      </c>
      <c r="F145" s="70"/>
      <c r="G145" s="70"/>
      <c r="H145" s="87">
        <f>SUMIF(Services!$C$8:$C$71,Summary!$E145,Services!G$8:G$71)</f>
        <v>0</v>
      </c>
      <c r="I145" s="87"/>
      <c r="J145" s="87"/>
      <c r="K145" s="87"/>
      <c r="L145" s="87"/>
      <c r="M145" s="87"/>
      <c r="N145" s="70"/>
    </row>
    <row r="146" spans="1:14" x14ac:dyDescent="0.3">
      <c r="A146" s="90"/>
      <c r="B146" s="91"/>
      <c r="C146" s="50"/>
      <c r="D146" s="90"/>
      <c r="E146" s="86" t="str">
        <f>IF(Summary!$E14&lt;&gt;"",Summary!$E14,"")</f>
        <v>AR</v>
      </c>
      <c r="F146" s="70"/>
      <c r="G146" s="70"/>
      <c r="H146" s="87">
        <f>SUMIF(Services!$C$8:$C$71,Summary!$E146,Services!G$8:G$71)</f>
        <v>0</v>
      </c>
      <c r="I146" s="87"/>
      <c r="J146" s="87"/>
      <c r="K146" s="87"/>
      <c r="L146" s="87"/>
      <c r="M146" s="87"/>
      <c r="N146" s="70"/>
    </row>
    <row r="147" spans="1:14" x14ac:dyDescent="0.3">
      <c r="A147" s="90"/>
      <c r="B147" s="91"/>
      <c r="C147" s="50"/>
      <c r="D147" s="90"/>
      <c r="E147" s="86" t="str">
        <f>IF(Summary!$E15&lt;&gt;"",Summary!$E15,"")</f>
        <v>Billing</v>
      </c>
      <c r="F147" s="70"/>
      <c r="G147" s="70"/>
      <c r="H147" s="87">
        <f>SUMIF(Services!$C$8:$C$71,Summary!$E147,Services!G$8:G$71)</f>
        <v>0</v>
      </c>
      <c r="I147" s="87"/>
      <c r="J147" s="87"/>
      <c r="K147" s="87"/>
      <c r="L147" s="87"/>
      <c r="M147" s="87"/>
      <c r="N147" s="70"/>
    </row>
    <row r="148" spans="1:14" x14ac:dyDescent="0.3">
      <c r="A148" s="90"/>
      <c r="B148" s="91"/>
      <c r="C148" s="50"/>
      <c r="D148" s="90"/>
      <c r="E148" s="86" t="str">
        <f>IF(Summary!$E16&lt;&gt;"",Summary!$E16,"")</f>
        <v>Cach Management</v>
      </c>
      <c r="F148" s="70"/>
      <c r="G148" s="70"/>
      <c r="H148" s="87">
        <f>SUMIF(Services!$C$8:$C$71,Summary!$E148,Services!G$8:G$71)</f>
        <v>0</v>
      </c>
      <c r="I148" s="87"/>
      <c r="J148" s="87"/>
      <c r="K148" s="87"/>
      <c r="L148" s="87"/>
      <c r="M148" s="87"/>
      <c r="N148" s="70"/>
    </row>
    <row r="149" spans="1:14" x14ac:dyDescent="0.3">
      <c r="A149" s="90"/>
      <c r="B149" s="91"/>
      <c r="C149" s="50"/>
      <c r="D149" s="90"/>
      <c r="E149" s="86" t="str">
        <f>IF(Summary!$E17&lt;&gt;"",Summary!$E17,"")</f>
        <v xml:space="preserve"> Project Costing</v>
      </c>
      <c r="F149" s="70"/>
      <c r="G149" s="70"/>
      <c r="H149" s="87">
        <f>SUMIF(Services!$C$8:$C$71,Summary!$E149,Services!G$8:G$71)</f>
        <v>0</v>
      </c>
      <c r="I149" s="87"/>
      <c r="J149" s="87"/>
      <c r="K149" s="87"/>
      <c r="L149" s="87"/>
      <c r="M149" s="87"/>
      <c r="N149" s="70"/>
    </row>
    <row r="150" spans="1:14" x14ac:dyDescent="0.3">
      <c r="A150" s="90"/>
      <c r="B150" s="91"/>
      <c r="C150" s="50"/>
      <c r="D150" s="90"/>
      <c r="E150" s="86" t="str">
        <f>IF(Summary!$E18&lt;&gt;"",Summary!$E18,"")</f>
        <v>Grants Management</v>
      </c>
      <c r="F150" s="70"/>
      <c r="G150" s="70"/>
      <c r="H150" s="87">
        <f>SUMIF(Services!$C$8:$C$71,Summary!$E150,Services!G$8:G$71)</f>
        <v>0</v>
      </c>
      <c r="I150" s="87"/>
      <c r="J150" s="87"/>
      <c r="K150" s="87"/>
      <c r="L150" s="87"/>
      <c r="M150" s="87"/>
      <c r="N150" s="70"/>
    </row>
    <row r="151" spans="1:14" x14ac:dyDescent="0.3">
      <c r="A151" s="90"/>
      <c r="B151" s="91"/>
      <c r="C151" s="50"/>
      <c r="D151" s="90"/>
      <c r="E151" s="86" t="str">
        <f>IF(Summary!$E19&lt;&gt;"",Summary!$E19,"")</f>
        <v>Contract Management</v>
      </c>
      <c r="F151" s="70"/>
      <c r="G151" s="70"/>
      <c r="H151" s="87">
        <f>SUMIF(Services!$C$8:$C$71,Summary!$E151,Services!G$8:G$71)</f>
        <v>0</v>
      </c>
      <c r="I151" s="87"/>
      <c r="J151" s="87"/>
      <c r="K151" s="87"/>
      <c r="L151" s="87"/>
      <c r="M151" s="87"/>
      <c r="N151" s="70"/>
    </row>
    <row r="152" spans="1:14" x14ac:dyDescent="0.3">
      <c r="A152" s="90"/>
      <c r="B152" s="91"/>
      <c r="C152" s="50"/>
      <c r="D152" s="90"/>
      <c r="E152" s="86" t="str">
        <f>IF(Summary!$E20&lt;&gt;"",Summary!$E20,"")</f>
        <v>Asset Management</v>
      </c>
      <c r="F152" s="70"/>
      <c r="G152" s="70"/>
      <c r="H152" s="87">
        <f>SUMIF(Services!$C$8:$C$71,Summary!$E152,Services!G$8:G$71)</f>
        <v>0</v>
      </c>
      <c r="I152" s="87"/>
      <c r="J152" s="87"/>
      <c r="K152" s="87"/>
      <c r="L152" s="87"/>
      <c r="M152" s="87"/>
      <c r="N152" s="70"/>
    </row>
    <row r="153" spans="1:14" x14ac:dyDescent="0.3">
      <c r="A153" s="90"/>
      <c r="B153" s="91"/>
      <c r="C153" s="50"/>
      <c r="D153" s="90"/>
      <c r="E153" s="86" t="str">
        <f>IF(Summary!$E21&lt;&gt;"",Summary!$E21,"")</f>
        <v>FMS-Reporting Analytics</v>
      </c>
      <c r="F153" s="70"/>
      <c r="G153" s="70"/>
      <c r="H153" s="87">
        <f>SUMIF(Services!$C$8:$C$71,Summary!$E153,Services!G$8:G$71)</f>
        <v>0</v>
      </c>
      <c r="I153" s="87"/>
      <c r="J153" s="87"/>
      <c r="K153" s="87"/>
      <c r="L153" s="87"/>
      <c r="M153" s="87"/>
      <c r="N153" s="70"/>
    </row>
    <row r="154" spans="1:14" x14ac:dyDescent="0.3">
      <c r="A154" s="90"/>
      <c r="B154" s="91"/>
      <c r="C154" s="50"/>
      <c r="D154" s="90"/>
      <c r="E154" s="86" t="str">
        <f>IF(Summary!$E22&lt;&gt;"",Summary!$E22,"")</f>
        <v xml:space="preserve">Budget </v>
      </c>
      <c r="F154" s="70"/>
      <c r="G154" s="70"/>
      <c r="H154" s="87">
        <f>SUMIF(Services!$C$8:$C$71,Summary!$E154,Services!G$8:G$71)</f>
        <v>0</v>
      </c>
      <c r="I154" s="87"/>
      <c r="J154" s="87"/>
      <c r="K154" s="87"/>
      <c r="L154" s="87"/>
      <c r="M154" s="87"/>
      <c r="N154" s="70"/>
    </row>
    <row r="155" spans="1:14" x14ac:dyDescent="0.3">
      <c r="A155" s="90"/>
      <c r="B155" s="91"/>
      <c r="C155" s="50"/>
      <c r="D155" s="90"/>
      <c r="E155" s="86" t="str">
        <f>IF(Summary!$E23&lt;&gt;"",Summary!$E23,"")</f>
        <v>Budget Control</v>
      </c>
      <c r="F155" s="70"/>
      <c r="G155" s="70"/>
      <c r="H155" s="87">
        <f>SUMIF(Services!$C$8:$C$71,Summary!$E155,Services!G$8:G$71)</f>
        <v>0</v>
      </c>
      <c r="I155" s="87"/>
      <c r="J155" s="87"/>
      <c r="K155" s="87"/>
      <c r="L155" s="87"/>
      <c r="M155" s="87"/>
      <c r="N155" s="70"/>
    </row>
    <row r="156" spans="1:14" x14ac:dyDescent="0.3">
      <c r="A156" s="90"/>
      <c r="B156" s="91"/>
      <c r="C156" s="50"/>
      <c r="D156" s="90"/>
      <c r="E156" s="86" t="str">
        <f>IF(Summary!$E24&lt;&gt;"",Summary!$E24,"")</f>
        <v>GL</v>
      </c>
      <c r="F156" s="70"/>
      <c r="G156" s="70"/>
      <c r="H156" s="87">
        <f>SUMIF(Services!$C$8:$C$71,Summary!$E156,Services!G$8:G$71)</f>
        <v>0</v>
      </c>
      <c r="I156" s="87"/>
      <c r="J156" s="87"/>
      <c r="K156" s="87"/>
      <c r="L156" s="87"/>
      <c r="M156" s="87"/>
      <c r="N156" s="70"/>
    </row>
    <row r="157" spans="1:14" x14ac:dyDescent="0.3">
      <c r="A157" s="90"/>
      <c r="B157" s="91"/>
      <c r="C157" s="50"/>
      <c r="D157" s="90"/>
      <c r="E157" s="86" t="str">
        <f>IF(Summary!$E25&lt;&gt;"",Summary!$E25,"")</f>
        <v>Lease Management</v>
      </c>
      <c r="F157" s="70"/>
      <c r="G157" s="70"/>
      <c r="H157" s="87">
        <f>SUMIF(Services!$C$8:$C$71,Summary!$E157,Services!G$8:G$71)</f>
        <v>0</v>
      </c>
      <c r="I157" s="87"/>
      <c r="J157" s="87"/>
      <c r="K157" s="87"/>
      <c r="L157" s="87"/>
      <c r="M157" s="87"/>
      <c r="N157" s="70"/>
    </row>
    <row r="158" spans="1:14" x14ac:dyDescent="0.3">
      <c r="A158" s="90"/>
      <c r="B158" s="91"/>
      <c r="C158" s="50"/>
      <c r="D158" s="90"/>
      <c r="E158" s="86" t="str">
        <f>IF(Summary!$E26&lt;&gt;"",Summary!$E26,"")</f>
        <v>Expense Management</v>
      </c>
      <c r="F158" s="70"/>
      <c r="G158" s="70"/>
      <c r="H158" s="87">
        <f>SUMIF(Services!$C$8:$C$71,Summary!$E158,Services!G$8:G$71)</f>
        <v>0</v>
      </c>
      <c r="I158" s="87"/>
      <c r="J158" s="87"/>
      <c r="K158" s="87"/>
      <c r="L158" s="87"/>
      <c r="M158" s="87"/>
      <c r="N158" s="70"/>
    </row>
    <row r="159" spans="1:14" x14ac:dyDescent="0.3">
      <c r="A159" s="90"/>
      <c r="B159" s="91"/>
      <c r="C159" s="50"/>
      <c r="D159" s="90"/>
      <c r="E159" s="86" t="str">
        <f>IF(Summary!$E27&lt;&gt;"",Summary!$E27,"")</f>
        <v>Forms</v>
      </c>
      <c r="F159" s="70"/>
      <c r="G159" s="70"/>
      <c r="H159" s="87">
        <f>SUMIF(Services!$C$8:$C$71,Summary!$E159,Services!G$8:G$71)</f>
        <v>0</v>
      </c>
      <c r="I159" s="87"/>
      <c r="J159" s="87"/>
      <c r="K159" s="87"/>
      <c r="L159" s="87"/>
      <c r="M159" s="87"/>
      <c r="N159" s="70"/>
    </row>
    <row r="160" spans="1:14" x14ac:dyDescent="0.3">
      <c r="A160" s="90"/>
      <c r="B160" s="91"/>
      <c r="C160" s="50"/>
      <c r="D160" s="90"/>
      <c r="E160" s="86" t="str">
        <f>IF(Summary!$E28&lt;&gt;"",Summary!$E28,"")</f>
        <v xml:space="preserve"> </v>
      </c>
      <c r="F160" s="70"/>
      <c r="G160" s="70"/>
      <c r="H160" s="87">
        <f>SUMIF(Services!$C$8:$C$71,Summary!$E160,Services!G$8:G$71)</f>
        <v>0</v>
      </c>
      <c r="I160" s="87"/>
      <c r="J160" s="87"/>
      <c r="K160" s="87"/>
      <c r="L160" s="87"/>
      <c r="M160" s="87"/>
      <c r="N160" s="70"/>
    </row>
    <row r="161" spans="1:14" ht="14.4" thickBot="1" x14ac:dyDescent="0.35">
      <c r="A161" s="90"/>
      <c r="B161" s="91"/>
      <c r="C161" s="50"/>
      <c r="D161" s="90"/>
      <c r="E161" s="88" t="str">
        <f>Services!A7</f>
        <v>Services Costs</v>
      </c>
      <c r="F161" s="88"/>
      <c r="G161" s="88"/>
      <c r="H161" s="89">
        <f>SUM(H124:H159)</f>
        <v>0</v>
      </c>
      <c r="I161" s="89"/>
      <c r="J161" s="89"/>
      <c r="K161" s="89"/>
      <c r="L161" s="89"/>
      <c r="M161" s="89"/>
      <c r="N161" s="88"/>
    </row>
    <row r="162" spans="1:14" ht="14.4" thickTop="1" x14ac:dyDescent="0.3">
      <c r="A162" s="90"/>
      <c r="B162" s="91"/>
      <c r="C162" s="50"/>
      <c r="D162" s="90"/>
      <c r="E162" s="90"/>
      <c r="F162" s="90"/>
      <c r="G162" s="124" t="str">
        <f>IF(ISNA(HLOOKUP("Error",H162:H162,1,FALSE)),"","Error indicates mismatch with totals on Services tab")</f>
        <v/>
      </c>
      <c r="H162" s="50" t="str">
        <f>IF(H161=Services!G71,"OK","ERROR")</f>
        <v>OK</v>
      </c>
      <c r="I162" s="50"/>
      <c r="J162" s="50"/>
      <c r="K162" s="50"/>
      <c r="L162" s="50"/>
      <c r="M162" s="50"/>
      <c r="N162" s="124" t="str">
        <f>IF(ISNA(HLOOKUP("Error",O163:O163,1,FALSE)),"","Error indicates mismatch with totals on Services tab")</f>
        <v/>
      </c>
    </row>
    <row r="163" spans="1:14" x14ac:dyDescent="0.3">
      <c r="A163" s="90"/>
      <c r="B163" s="91"/>
      <c r="C163" s="50"/>
      <c r="D163" s="90"/>
      <c r="E163" s="90"/>
      <c r="F163" s="90"/>
      <c r="G163" s="90"/>
      <c r="H163" s="90"/>
      <c r="I163" s="90"/>
      <c r="J163" s="90"/>
      <c r="K163" s="90"/>
      <c r="L163" s="90"/>
      <c r="M163" s="90"/>
      <c r="N163" s="90"/>
    </row>
    <row r="164" spans="1:14" x14ac:dyDescent="0.3">
      <c r="E164" s="14"/>
      <c r="F164" s="14"/>
      <c r="G164" s="14"/>
    </row>
    <row r="165" spans="1:14" x14ac:dyDescent="0.3">
      <c r="E165" s="14"/>
      <c r="F165" s="14"/>
      <c r="G165" s="14"/>
    </row>
    <row r="166" spans="1:14" x14ac:dyDescent="0.3">
      <c r="E166" s="14"/>
      <c r="F166" s="14"/>
      <c r="G166" s="14"/>
    </row>
  </sheetData>
  <sheetProtection selectLockedCells="1"/>
  <mergeCells count="3">
    <mergeCell ref="B3:E3"/>
    <mergeCell ref="B4:E4"/>
    <mergeCell ref="A1:N1"/>
  </mergeCells>
  <conditionalFormatting sqref="C132:C163">
    <cfRule type="cellIs" dxfId="8" priority="5" operator="equal">
      <formula>"ERROR"</formula>
    </cfRule>
  </conditionalFormatting>
  <conditionalFormatting sqref="C80:N81">
    <cfRule type="cellIs" dxfId="7" priority="3" operator="equal">
      <formula>"ERROR"</formula>
    </cfRule>
  </conditionalFormatting>
  <conditionalFormatting sqref="C121:N122">
    <cfRule type="cellIs" dxfId="6" priority="1" operator="equal">
      <formula>"ERROR"</formula>
    </cfRule>
  </conditionalFormatting>
  <conditionalFormatting sqref="H162:M162">
    <cfRule type="cellIs" dxfId="5" priority="4" operator="equal">
      <formula>"ERROR"</formula>
    </cfRule>
  </conditionalFormatting>
  <pageMargins left="0.25" right="0.25" top="0.75" bottom="0.75" header="0.3" footer="0.3"/>
  <pageSetup orientation="landscape" horizontalDpi="300" verticalDpi="300" r:id="rId1"/>
  <rowBreaks count="1" manualBreakCount="1">
    <brk id="81" max="16383" man="1"/>
  </rowBreaks>
  <ignoredErrors>
    <ignoredError sqref="N36"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T74"/>
  <sheetViews>
    <sheetView zoomScale="115" zoomScaleNormal="115" zoomScalePageLayoutView="80" workbookViewId="0">
      <pane ySplit="9" topLeftCell="A10" activePane="bottomLeft" state="frozen"/>
      <selection activeCell="A5" sqref="A5:B5"/>
      <selection pane="bottomLeft" activeCell="C24" sqref="C24"/>
    </sheetView>
  </sheetViews>
  <sheetFormatPr defaultColWidth="9.109375" defaultRowHeight="13.8" x14ac:dyDescent="0.3"/>
  <cols>
    <col min="1" max="1" width="12" style="14" customWidth="1"/>
    <col min="2" max="2" width="14.33203125" style="14" customWidth="1"/>
    <col min="3" max="3" width="20.88671875" style="14" customWidth="1"/>
    <col min="4" max="4" width="8.5546875" style="18" bestFit="1" customWidth="1"/>
    <col min="5" max="5" width="7.88671875" style="14" bestFit="1" customWidth="1"/>
    <col min="6" max="6" width="10.33203125" style="14" bestFit="1" customWidth="1"/>
    <col min="7" max="16" width="10.109375" style="14" customWidth="1"/>
    <col min="17" max="17" width="11.109375" style="14" customWidth="1"/>
    <col min="18" max="18" width="9.5546875" style="14" bestFit="1" customWidth="1"/>
    <col min="19" max="20" width="10.33203125" style="14" customWidth="1"/>
    <col min="21" max="16384" width="9.109375" style="14"/>
  </cols>
  <sheetData>
    <row r="1" spans="1:20" s="1" customFormat="1" ht="15.6" x14ac:dyDescent="0.3">
      <c r="A1" s="42" t="str">
        <f>CONCATENATE(Summary!$A$3,"  ", Summary!$B$3)</f>
        <v>Proposer Name:  &lt;Enter Proposer Name&gt;</v>
      </c>
      <c r="B1" s="42"/>
      <c r="C1" s="43"/>
      <c r="D1" s="44"/>
      <c r="E1" s="42"/>
      <c r="F1" s="42"/>
      <c r="G1" s="42"/>
      <c r="H1" s="42"/>
      <c r="I1" s="42"/>
      <c r="J1" s="42"/>
      <c r="K1" s="42"/>
      <c r="L1" s="42"/>
      <c r="M1" s="42"/>
      <c r="N1" s="42"/>
      <c r="O1" s="42"/>
      <c r="P1" s="42"/>
      <c r="Q1" s="45" t="str">
        <f>CONCATENATE(Summary!$A$4,"   ",Summary!$B$4)</f>
        <v>Solution Name:   &lt;Enter Solution Description&gt;</v>
      </c>
    </row>
    <row r="2" spans="1:20" x14ac:dyDescent="0.3">
      <c r="A2" s="46"/>
      <c r="B2" s="46"/>
      <c r="C2" s="46"/>
      <c r="D2" s="47"/>
      <c r="E2" s="48"/>
      <c r="F2" s="48"/>
      <c r="G2" s="48"/>
      <c r="H2" s="48"/>
      <c r="I2" s="48"/>
      <c r="J2" s="48"/>
      <c r="K2" s="48"/>
      <c r="L2" s="48"/>
      <c r="M2" s="48"/>
      <c r="N2" s="48"/>
      <c r="O2" s="48"/>
      <c r="P2" s="48"/>
      <c r="Q2" s="48"/>
    </row>
    <row r="3" spans="1:20" x14ac:dyDescent="0.3">
      <c r="A3" s="119" t="s">
        <v>102</v>
      </c>
      <c r="B3" s="46"/>
      <c r="C3" s="46"/>
      <c r="D3" s="47"/>
      <c r="E3" s="48"/>
      <c r="F3" s="48"/>
      <c r="G3" s="48"/>
      <c r="H3" s="48"/>
      <c r="I3" s="48"/>
      <c r="J3" s="48"/>
      <c r="K3" s="48"/>
      <c r="L3" s="48"/>
      <c r="M3" s="48"/>
      <c r="N3" s="48"/>
      <c r="O3" s="48"/>
      <c r="P3" s="48"/>
      <c r="Q3" s="48"/>
    </row>
    <row r="4" spans="1:20" x14ac:dyDescent="0.3">
      <c r="A4" s="46" t="s">
        <v>78</v>
      </c>
      <c r="B4" s="48"/>
      <c r="C4" s="48"/>
      <c r="D4" s="47"/>
      <c r="E4" s="48"/>
      <c r="F4" s="48"/>
      <c r="G4" s="48"/>
      <c r="H4" s="48"/>
      <c r="I4" s="48"/>
      <c r="J4" s="48"/>
      <c r="K4" s="48"/>
      <c r="L4" s="48"/>
      <c r="M4" s="48"/>
      <c r="N4" s="48"/>
      <c r="O4" s="48"/>
      <c r="P4" s="48"/>
      <c r="Q4" s="48"/>
      <c r="S4" s="2"/>
      <c r="T4" s="2"/>
    </row>
    <row r="5" spans="1:20" x14ac:dyDescent="0.3">
      <c r="A5" s="48" t="s">
        <v>103</v>
      </c>
      <c r="B5" s="48"/>
      <c r="C5" s="48"/>
      <c r="D5" s="47"/>
      <c r="E5" s="48"/>
      <c r="F5" s="48"/>
      <c r="G5" s="48"/>
      <c r="H5" s="48"/>
      <c r="I5" s="48"/>
      <c r="J5" s="51"/>
      <c r="K5" s="51"/>
      <c r="L5" s="51"/>
      <c r="M5" s="51"/>
      <c r="N5" s="51"/>
      <c r="O5" s="51"/>
      <c r="P5" s="51"/>
      <c r="Q5" s="48"/>
    </row>
    <row r="6" spans="1:20" x14ac:dyDescent="0.3">
      <c r="A6" s="48" t="s">
        <v>104</v>
      </c>
      <c r="B6" s="48"/>
      <c r="C6" s="48"/>
      <c r="D6" s="47"/>
      <c r="E6" s="48"/>
      <c r="F6" s="48"/>
      <c r="G6" s="48"/>
      <c r="H6" s="48"/>
      <c r="I6" s="48"/>
      <c r="J6" s="51"/>
      <c r="K6" s="51"/>
      <c r="L6" s="51"/>
      <c r="M6" s="51"/>
      <c r="N6" s="51"/>
      <c r="O6" s="51"/>
      <c r="P6" s="51"/>
      <c r="Q6" s="48"/>
    </row>
    <row r="7" spans="1:20" ht="14.4" thickBot="1" x14ac:dyDescent="0.35">
      <c r="A7" s="46"/>
      <c r="B7" s="46"/>
      <c r="C7" s="46"/>
      <c r="D7" s="47"/>
      <c r="E7" s="48"/>
      <c r="F7" s="48"/>
      <c r="G7" s="48"/>
      <c r="H7" s="48"/>
      <c r="I7" s="48"/>
      <c r="J7" s="48"/>
      <c r="K7" s="48"/>
      <c r="L7" s="48"/>
      <c r="M7" s="48"/>
      <c r="N7" s="48"/>
      <c r="O7" s="48"/>
      <c r="P7" s="48"/>
      <c r="Q7" s="48"/>
    </row>
    <row r="8" spans="1:20" ht="15.6" x14ac:dyDescent="0.3">
      <c r="A8" s="134" t="s">
        <v>72</v>
      </c>
      <c r="B8" s="135"/>
      <c r="C8" s="135"/>
      <c r="D8" s="135"/>
      <c r="E8" s="135"/>
      <c r="F8" s="135"/>
      <c r="G8" s="135"/>
      <c r="H8" s="135"/>
      <c r="I8" s="135"/>
      <c r="J8" s="135"/>
      <c r="K8" s="135"/>
      <c r="L8" s="135"/>
      <c r="M8" s="135"/>
      <c r="N8" s="135"/>
      <c r="O8" s="135"/>
      <c r="P8" s="135"/>
      <c r="Q8" s="136"/>
    </row>
    <row r="9" spans="1:20" ht="27.6" x14ac:dyDescent="0.3">
      <c r="A9" s="29" t="s">
        <v>73</v>
      </c>
      <c r="B9" s="11" t="s">
        <v>74</v>
      </c>
      <c r="C9" s="11" t="s">
        <v>82</v>
      </c>
      <c r="D9" s="11" t="s">
        <v>75</v>
      </c>
      <c r="E9" s="11" t="s">
        <v>105</v>
      </c>
      <c r="F9" s="11" t="s">
        <v>76</v>
      </c>
      <c r="G9" s="11" t="s">
        <v>64</v>
      </c>
      <c r="H9" s="11" t="s">
        <v>65</v>
      </c>
      <c r="I9" s="11" t="s">
        <v>66</v>
      </c>
      <c r="J9" s="11" t="s">
        <v>67</v>
      </c>
      <c r="K9" s="11" t="s">
        <v>68</v>
      </c>
      <c r="L9" s="11" t="s">
        <v>109</v>
      </c>
      <c r="M9" s="11" t="s">
        <v>110</v>
      </c>
      <c r="N9" s="11" t="s">
        <v>111</v>
      </c>
      <c r="O9" s="11" t="s">
        <v>112</v>
      </c>
      <c r="P9" s="11" t="s">
        <v>113</v>
      </c>
      <c r="Q9" s="30" t="s">
        <v>69</v>
      </c>
    </row>
    <row r="10" spans="1:20" x14ac:dyDescent="0.3">
      <c r="A10" s="32"/>
      <c r="B10" s="28"/>
      <c r="C10" s="28"/>
      <c r="D10" s="24"/>
      <c r="E10" s="27"/>
      <c r="F10" s="26">
        <f>IF(D10="Unlim",E10,D10*E10)</f>
        <v>0</v>
      </c>
      <c r="G10" s="27"/>
      <c r="H10" s="27"/>
      <c r="I10" s="27"/>
      <c r="J10" s="27"/>
      <c r="K10" s="27"/>
      <c r="L10" s="27"/>
      <c r="M10" s="27"/>
      <c r="N10" s="27"/>
      <c r="O10" s="27"/>
      <c r="P10" s="27"/>
      <c r="Q10" s="31">
        <f>SUM(F10:P10)</f>
        <v>0</v>
      </c>
      <c r="R10" s="15"/>
    </row>
    <row r="11" spans="1:20" x14ac:dyDescent="0.3">
      <c r="A11" s="32"/>
      <c r="B11" s="28"/>
      <c r="C11" s="28"/>
      <c r="D11" s="24"/>
      <c r="E11" s="27"/>
      <c r="F11" s="26">
        <f t="shared" ref="F11:F37" si="0">IF(D11="Unlim",E11,D11*E11)</f>
        <v>0</v>
      </c>
      <c r="G11" s="27"/>
      <c r="H11" s="27"/>
      <c r="I11" s="27"/>
      <c r="J11" s="27"/>
      <c r="K11" s="27"/>
      <c r="L11" s="27"/>
      <c r="M11" s="27"/>
      <c r="N11" s="27"/>
      <c r="O11" s="27"/>
      <c r="P11" s="27"/>
      <c r="Q11" s="31">
        <f t="shared" ref="Q11:Q37" si="1">SUM(F11:P11)</f>
        <v>0</v>
      </c>
    </row>
    <row r="12" spans="1:20" x14ac:dyDescent="0.3">
      <c r="A12" s="32"/>
      <c r="B12" s="28"/>
      <c r="C12" s="28"/>
      <c r="D12" s="24"/>
      <c r="E12" s="27"/>
      <c r="F12" s="26">
        <f t="shared" si="0"/>
        <v>0</v>
      </c>
      <c r="G12" s="27"/>
      <c r="H12" s="27"/>
      <c r="I12" s="27"/>
      <c r="J12" s="27"/>
      <c r="K12" s="27"/>
      <c r="L12" s="27"/>
      <c r="M12" s="27"/>
      <c r="N12" s="27"/>
      <c r="O12" s="27"/>
      <c r="P12" s="27"/>
      <c r="Q12" s="31">
        <f t="shared" si="1"/>
        <v>0</v>
      </c>
    </row>
    <row r="13" spans="1:20" x14ac:dyDescent="0.3">
      <c r="A13" s="32"/>
      <c r="B13" s="28"/>
      <c r="C13" s="28"/>
      <c r="D13" s="24"/>
      <c r="E13" s="27"/>
      <c r="F13" s="26">
        <f t="shared" si="0"/>
        <v>0</v>
      </c>
      <c r="G13" s="27"/>
      <c r="H13" s="27"/>
      <c r="I13" s="27"/>
      <c r="J13" s="27"/>
      <c r="K13" s="27"/>
      <c r="L13" s="27"/>
      <c r="M13" s="27"/>
      <c r="N13" s="27"/>
      <c r="O13" s="27"/>
      <c r="P13" s="27"/>
      <c r="Q13" s="31">
        <f t="shared" si="1"/>
        <v>0</v>
      </c>
    </row>
    <row r="14" spans="1:20" x14ac:dyDescent="0.3">
      <c r="A14" s="32"/>
      <c r="B14" s="28"/>
      <c r="C14" s="28"/>
      <c r="D14" s="24"/>
      <c r="E14" s="27"/>
      <c r="F14" s="26">
        <f t="shared" ref="F14" si="2">IF(D14="Unlim",E14,D14*E14)</f>
        <v>0</v>
      </c>
      <c r="G14" s="27"/>
      <c r="H14" s="27"/>
      <c r="I14" s="27"/>
      <c r="J14" s="27"/>
      <c r="K14" s="27"/>
      <c r="L14" s="120"/>
      <c r="M14" s="120"/>
      <c r="N14" s="120"/>
      <c r="O14" s="120"/>
      <c r="P14" s="120"/>
      <c r="Q14" s="31">
        <f t="shared" si="1"/>
        <v>0</v>
      </c>
    </row>
    <row r="15" spans="1:20" x14ac:dyDescent="0.3">
      <c r="A15" s="32"/>
      <c r="B15" s="28"/>
      <c r="C15" s="28"/>
      <c r="D15" s="24"/>
      <c r="E15" s="27"/>
      <c r="F15" s="26">
        <f t="shared" si="0"/>
        <v>0</v>
      </c>
      <c r="G15" s="27"/>
      <c r="H15" s="27"/>
      <c r="I15" s="27"/>
      <c r="J15" s="27"/>
      <c r="K15" s="27"/>
      <c r="L15" s="120"/>
      <c r="M15" s="120"/>
      <c r="N15" s="120"/>
      <c r="O15" s="120"/>
      <c r="P15" s="120"/>
      <c r="Q15" s="31">
        <f t="shared" si="1"/>
        <v>0</v>
      </c>
      <c r="R15" s="15"/>
    </row>
    <row r="16" spans="1:20" x14ac:dyDescent="0.3">
      <c r="A16" s="32"/>
      <c r="B16" s="28"/>
      <c r="C16" s="28"/>
      <c r="D16" s="24"/>
      <c r="E16" s="27"/>
      <c r="F16" s="26">
        <f t="shared" si="0"/>
        <v>0</v>
      </c>
      <c r="G16" s="27"/>
      <c r="H16" s="27"/>
      <c r="I16" s="27"/>
      <c r="J16" s="27"/>
      <c r="K16" s="27"/>
      <c r="L16" s="120"/>
      <c r="M16" s="120"/>
      <c r="N16" s="120"/>
      <c r="O16" s="120"/>
      <c r="P16" s="120"/>
      <c r="Q16" s="31">
        <f t="shared" si="1"/>
        <v>0</v>
      </c>
    </row>
    <row r="17" spans="1:18" x14ac:dyDescent="0.3">
      <c r="A17" s="32"/>
      <c r="B17" s="28"/>
      <c r="C17" s="28"/>
      <c r="D17" s="24"/>
      <c r="E17" s="27"/>
      <c r="F17" s="26">
        <f t="shared" ref="F17:F22" si="3">IF(D17="Unlim",E17,D17*E17)</f>
        <v>0</v>
      </c>
      <c r="G17" s="27"/>
      <c r="H17" s="27"/>
      <c r="I17" s="27"/>
      <c r="J17" s="27"/>
      <c r="K17" s="27"/>
      <c r="L17" s="120"/>
      <c r="M17" s="120"/>
      <c r="N17" s="120"/>
      <c r="O17" s="120"/>
      <c r="P17" s="120"/>
      <c r="Q17" s="31">
        <f t="shared" si="1"/>
        <v>0</v>
      </c>
    </row>
    <row r="18" spans="1:18" x14ac:dyDescent="0.3">
      <c r="A18" s="32"/>
      <c r="B18" s="28"/>
      <c r="C18" s="28"/>
      <c r="D18" s="24"/>
      <c r="E18" s="27"/>
      <c r="F18" s="26">
        <f t="shared" si="3"/>
        <v>0</v>
      </c>
      <c r="G18" s="27"/>
      <c r="H18" s="27"/>
      <c r="I18" s="27"/>
      <c r="J18" s="27"/>
      <c r="K18" s="27"/>
      <c r="L18" s="120"/>
      <c r="M18" s="120"/>
      <c r="N18" s="120"/>
      <c r="O18" s="120"/>
      <c r="P18" s="120"/>
      <c r="Q18" s="31">
        <f t="shared" si="1"/>
        <v>0</v>
      </c>
    </row>
    <row r="19" spans="1:18" x14ac:dyDescent="0.3">
      <c r="A19" s="32"/>
      <c r="B19" s="28"/>
      <c r="C19" s="28"/>
      <c r="D19" s="24"/>
      <c r="E19" s="27"/>
      <c r="F19" s="26">
        <f t="shared" si="3"/>
        <v>0</v>
      </c>
      <c r="G19" s="27"/>
      <c r="H19" s="27"/>
      <c r="I19" s="27"/>
      <c r="J19" s="27"/>
      <c r="K19" s="27"/>
      <c r="L19" s="120"/>
      <c r="M19" s="120"/>
      <c r="N19" s="120"/>
      <c r="O19" s="120"/>
      <c r="P19" s="120"/>
      <c r="Q19" s="31">
        <f t="shared" si="1"/>
        <v>0</v>
      </c>
    </row>
    <row r="20" spans="1:18" x14ac:dyDescent="0.3">
      <c r="A20" s="32"/>
      <c r="B20" s="28"/>
      <c r="C20" s="28"/>
      <c r="D20" s="24"/>
      <c r="E20" s="27"/>
      <c r="F20" s="26">
        <f t="shared" si="3"/>
        <v>0</v>
      </c>
      <c r="G20" s="27"/>
      <c r="H20" s="27"/>
      <c r="I20" s="27"/>
      <c r="J20" s="27"/>
      <c r="K20" s="27"/>
      <c r="L20" s="120"/>
      <c r="M20" s="120"/>
      <c r="N20" s="120"/>
      <c r="O20" s="120"/>
      <c r="P20" s="120"/>
      <c r="Q20" s="31">
        <f t="shared" si="1"/>
        <v>0</v>
      </c>
      <c r="R20" s="15"/>
    </row>
    <row r="21" spans="1:18" x14ac:dyDescent="0.3">
      <c r="A21" s="32"/>
      <c r="B21" s="28"/>
      <c r="C21" s="28"/>
      <c r="D21" s="24"/>
      <c r="E21" s="27"/>
      <c r="F21" s="26">
        <f t="shared" si="3"/>
        <v>0</v>
      </c>
      <c r="G21" s="27"/>
      <c r="H21" s="27"/>
      <c r="I21" s="27"/>
      <c r="J21" s="27"/>
      <c r="K21" s="27"/>
      <c r="L21" s="120"/>
      <c r="M21" s="120"/>
      <c r="N21" s="120"/>
      <c r="O21" s="120"/>
      <c r="P21" s="120"/>
      <c r="Q21" s="31">
        <f t="shared" si="1"/>
        <v>0</v>
      </c>
    </row>
    <row r="22" spans="1:18" x14ac:dyDescent="0.3">
      <c r="A22" s="32"/>
      <c r="B22" s="28"/>
      <c r="C22" s="28"/>
      <c r="D22" s="24"/>
      <c r="E22" s="27"/>
      <c r="F22" s="26">
        <f t="shared" si="3"/>
        <v>0</v>
      </c>
      <c r="G22" s="27"/>
      <c r="H22" s="27"/>
      <c r="I22" s="27"/>
      <c r="J22" s="27"/>
      <c r="K22" s="27"/>
      <c r="L22" s="120"/>
      <c r="M22" s="120"/>
      <c r="N22" s="120"/>
      <c r="O22" s="120"/>
      <c r="P22" s="120"/>
      <c r="Q22" s="31">
        <f t="shared" si="1"/>
        <v>0</v>
      </c>
    </row>
    <row r="23" spans="1:18" x14ac:dyDescent="0.3">
      <c r="A23" s="32"/>
      <c r="B23" s="28"/>
      <c r="C23" s="28"/>
      <c r="D23" s="24"/>
      <c r="E23" s="27"/>
      <c r="F23" s="26">
        <f t="shared" si="0"/>
        <v>0</v>
      </c>
      <c r="G23" s="27"/>
      <c r="H23" s="27"/>
      <c r="I23" s="27"/>
      <c r="J23" s="27"/>
      <c r="K23" s="27"/>
      <c r="L23" s="120"/>
      <c r="M23" s="120"/>
      <c r="N23" s="120"/>
      <c r="O23" s="120"/>
      <c r="P23" s="120"/>
      <c r="Q23" s="31">
        <f t="shared" si="1"/>
        <v>0</v>
      </c>
    </row>
    <row r="24" spans="1:18" x14ac:dyDescent="0.3">
      <c r="A24" s="32"/>
      <c r="B24" s="28"/>
      <c r="C24" s="28"/>
      <c r="D24" s="24"/>
      <c r="E24" s="27"/>
      <c r="F24" s="26">
        <f t="shared" si="0"/>
        <v>0</v>
      </c>
      <c r="G24" s="27"/>
      <c r="H24" s="27"/>
      <c r="I24" s="27"/>
      <c r="J24" s="27"/>
      <c r="K24" s="27"/>
      <c r="L24" s="120"/>
      <c r="M24" s="120"/>
      <c r="N24" s="120"/>
      <c r="O24" s="120"/>
      <c r="P24" s="120"/>
      <c r="Q24" s="31">
        <f t="shared" si="1"/>
        <v>0</v>
      </c>
    </row>
    <row r="25" spans="1:18" x14ac:dyDescent="0.3">
      <c r="A25" s="32"/>
      <c r="B25" s="28"/>
      <c r="C25" s="28"/>
      <c r="D25" s="24"/>
      <c r="E25" s="27"/>
      <c r="F25" s="26">
        <f t="shared" si="0"/>
        <v>0</v>
      </c>
      <c r="G25" s="27"/>
      <c r="H25" s="27"/>
      <c r="I25" s="27"/>
      <c r="J25" s="27"/>
      <c r="K25" s="27"/>
      <c r="L25" s="120"/>
      <c r="M25" s="120"/>
      <c r="N25" s="120"/>
      <c r="O25" s="120"/>
      <c r="P25" s="120"/>
      <c r="Q25" s="31">
        <f t="shared" si="1"/>
        <v>0</v>
      </c>
    </row>
    <row r="26" spans="1:18" x14ac:dyDescent="0.3">
      <c r="A26" s="32"/>
      <c r="B26" s="28"/>
      <c r="C26" s="28"/>
      <c r="D26" s="24"/>
      <c r="E26" s="27"/>
      <c r="F26" s="26">
        <f t="shared" si="0"/>
        <v>0</v>
      </c>
      <c r="G26" s="27"/>
      <c r="H26" s="27"/>
      <c r="I26" s="27"/>
      <c r="J26" s="27"/>
      <c r="K26" s="27"/>
      <c r="L26" s="120"/>
      <c r="M26" s="120"/>
      <c r="N26" s="120"/>
      <c r="O26" s="120"/>
      <c r="P26" s="120"/>
      <c r="Q26" s="31">
        <f t="shared" si="1"/>
        <v>0</v>
      </c>
    </row>
    <row r="27" spans="1:18" x14ac:dyDescent="0.3">
      <c r="A27" s="32"/>
      <c r="B27" s="28"/>
      <c r="C27" s="28"/>
      <c r="D27" s="24"/>
      <c r="E27" s="27"/>
      <c r="F27" s="26">
        <f t="shared" si="0"/>
        <v>0</v>
      </c>
      <c r="G27" s="27"/>
      <c r="H27" s="27"/>
      <c r="I27" s="27"/>
      <c r="J27" s="27"/>
      <c r="K27" s="27"/>
      <c r="L27" s="120"/>
      <c r="M27" s="120"/>
      <c r="N27" s="120"/>
      <c r="O27" s="120"/>
      <c r="P27" s="120"/>
      <c r="Q27" s="31">
        <f t="shared" si="1"/>
        <v>0</v>
      </c>
    </row>
    <row r="28" spans="1:18" x14ac:dyDescent="0.3">
      <c r="A28" s="32"/>
      <c r="B28" s="28"/>
      <c r="C28" s="28"/>
      <c r="D28" s="24"/>
      <c r="E28" s="27"/>
      <c r="F28" s="26">
        <f t="shared" si="0"/>
        <v>0</v>
      </c>
      <c r="G28" s="27"/>
      <c r="H28" s="27"/>
      <c r="I28" s="27"/>
      <c r="J28" s="27"/>
      <c r="K28" s="27"/>
      <c r="L28" s="120"/>
      <c r="M28" s="120"/>
      <c r="N28" s="120"/>
      <c r="O28" s="120"/>
      <c r="P28" s="120"/>
      <c r="Q28" s="31">
        <f t="shared" si="1"/>
        <v>0</v>
      </c>
    </row>
    <row r="29" spans="1:18" x14ac:dyDescent="0.3">
      <c r="A29" s="32"/>
      <c r="B29" s="28"/>
      <c r="C29" s="28"/>
      <c r="D29" s="24"/>
      <c r="E29" s="27"/>
      <c r="F29" s="26">
        <f t="shared" si="0"/>
        <v>0</v>
      </c>
      <c r="G29" s="27"/>
      <c r="H29" s="27"/>
      <c r="I29" s="27"/>
      <c r="J29" s="27"/>
      <c r="K29" s="27"/>
      <c r="L29" s="120"/>
      <c r="M29" s="120"/>
      <c r="N29" s="120"/>
      <c r="O29" s="120"/>
      <c r="P29" s="120"/>
      <c r="Q29" s="31">
        <f t="shared" si="1"/>
        <v>0</v>
      </c>
    </row>
    <row r="30" spans="1:18" x14ac:dyDescent="0.3">
      <c r="A30" s="32"/>
      <c r="B30" s="28"/>
      <c r="C30" s="28"/>
      <c r="D30" s="24"/>
      <c r="E30" s="27"/>
      <c r="F30" s="26">
        <f t="shared" si="0"/>
        <v>0</v>
      </c>
      <c r="G30" s="27"/>
      <c r="H30" s="27"/>
      <c r="I30" s="27"/>
      <c r="J30" s="27"/>
      <c r="K30" s="27"/>
      <c r="L30" s="120"/>
      <c r="M30" s="120"/>
      <c r="N30" s="120"/>
      <c r="O30" s="120"/>
      <c r="P30" s="120"/>
      <c r="Q30" s="31">
        <f t="shared" si="1"/>
        <v>0</v>
      </c>
    </row>
    <row r="31" spans="1:18" x14ac:dyDescent="0.3">
      <c r="A31" s="32"/>
      <c r="B31" s="28"/>
      <c r="C31" s="28"/>
      <c r="D31" s="24"/>
      <c r="E31" s="27"/>
      <c r="F31" s="26">
        <f t="shared" si="0"/>
        <v>0</v>
      </c>
      <c r="G31" s="27"/>
      <c r="H31" s="27"/>
      <c r="I31" s="27"/>
      <c r="J31" s="27"/>
      <c r="K31" s="27"/>
      <c r="L31" s="120"/>
      <c r="M31" s="120"/>
      <c r="N31" s="120"/>
      <c r="O31" s="120"/>
      <c r="P31" s="120"/>
      <c r="Q31" s="31">
        <f t="shared" si="1"/>
        <v>0</v>
      </c>
    </row>
    <row r="32" spans="1:18" x14ac:dyDescent="0.3">
      <c r="A32" s="32"/>
      <c r="B32" s="28"/>
      <c r="C32" s="28"/>
      <c r="D32" s="24"/>
      <c r="E32" s="27"/>
      <c r="F32" s="26">
        <f t="shared" si="0"/>
        <v>0</v>
      </c>
      <c r="G32" s="27"/>
      <c r="H32" s="27"/>
      <c r="I32" s="27"/>
      <c r="J32" s="27"/>
      <c r="K32" s="27"/>
      <c r="L32" s="120"/>
      <c r="M32" s="120"/>
      <c r="N32" s="120"/>
      <c r="O32" s="120"/>
      <c r="P32" s="120"/>
      <c r="Q32" s="31">
        <f t="shared" si="1"/>
        <v>0</v>
      </c>
    </row>
    <row r="33" spans="1:20" x14ac:dyDescent="0.3">
      <c r="A33" s="32"/>
      <c r="B33" s="28"/>
      <c r="C33" s="28"/>
      <c r="D33" s="24"/>
      <c r="E33" s="27"/>
      <c r="F33" s="26">
        <f t="shared" si="0"/>
        <v>0</v>
      </c>
      <c r="G33" s="27"/>
      <c r="H33" s="27"/>
      <c r="I33" s="27"/>
      <c r="J33" s="27"/>
      <c r="K33" s="27"/>
      <c r="L33" s="120"/>
      <c r="M33" s="120"/>
      <c r="N33" s="120"/>
      <c r="O33" s="120"/>
      <c r="P33" s="120"/>
      <c r="Q33" s="31">
        <f t="shared" si="1"/>
        <v>0</v>
      </c>
    </row>
    <row r="34" spans="1:20" x14ac:dyDescent="0.3">
      <c r="A34" s="32"/>
      <c r="B34" s="28"/>
      <c r="C34" s="28"/>
      <c r="D34" s="24"/>
      <c r="E34" s="27"/>
      <c r="F34" s="26">
        <f t="shared" si="0"/>
        <v>0</v>
      </c>
      <c r="G34" s="27"/>
      <c r="H34" s="27"/>
      <c r="I34" s="27"/>
      <c r="J34" s="27"/>
      <c r="K34" s="27"/>
      <c r="L34" s="120"/>
      <c r="M34" s="120"/>
      <c r="N34" s="120"/>
      <c r="O34" s="120"/>
      <c r="P34" s="120"/>
      <c r="Q34" s="31">
        <f t="shared" si="1"/>
        <v>0</v>
      </c>
    </row>
    <row r="35" spans="1:20" x14ac:dyDescent="0.3">
      <c r="A35" s="32"/>
      <c r="B35" s="28"/>
      <c r="C35" s="28"/>
      <c r="D35" s="24"/>
      <c r="E35" s="27"/>
      <c r="F35" s="26">
        <f t="shared" si="0"/>
        <v>0</v>
      </c>
      <c r="G35" s="27"/>
      <c r="H35" s="27"/>
      <c r="I35" s="27"/>
      <c r="J35" s="27"/>
      <c r="K35" s="27"/>
      <c r="L35" s="120"/>
      <c r="M35" s="120"/>
      <c r="N35" s="120"/>
      <c r="O35" s="120"/>
      <c r="P35" s="120"/>
      <c r="Q35" s="31">
        <f t="shared" si="1"/>
        <v>0</v>
      </c>
    </row>
    <row r="36" spans="1:20" x14ac:dyDescent="0.3">
      <c r="A36" s="32"/>
      <c r="B36" s="28"/>
      <c r="C36" s="28"/>
      <c r="D36" s="24"/>
      <c r="E36" s="27"/>
      <c r="F36" s="26">
        <f t="shared" si="0"/>
        <v>0</v>
      </c>
      <c r="G36" s="27"/>
      <c r="H36" s="27"/>
      <c r="I36" s="27"/>
      <c r="J36" s="27"/>
      <c r="K36" s="27"/>
      <c r="L36" s="120"/>
      <c r="M36" s="120"/>
      <c r="N36" s="120"/>
      <c r="O36" s="120"/>
      <c r="P36" s="120"/>
      <c r="Q36" s="31">
        <f t="shared" si="1"/>
        <v>0</v>
      </c>
    </row>
    <row r="37" spans="1:20" x14ac:dyDescent="0.3">
      <c r="A37" s="32"/>
      <c r="B37" s="28"/>
      <c r="C37" s="28"/>
      <c r="D37" s="24"/>
      <c r="E37" s="27"/>
      <c r="F37" s="26">
        <f t="shared" si="0"/>
        <v>0</v>
      </c>
      <c r="G37" s="27"/>
      <c r="H37" s="27"/>
      <c r="I37" s="27"/>
      <c r="J37" s="27"/>
      <c r="K37" s="27"/>
      <c r="L37" s="120"/>
      <c r="M37" s="120"/>
      <c r="N37" s="120"/>
      <c r="O37" s="120"/>
      <c r="P37" s="120"/>
      <c r="Q37" s="31">
        <f t="shared" si="1"/>
        <v>0</v>
      </c>
    </row>
    <row r="38" spans="1:20" s="2" customFormat="1" ht="14.4" thickBot="1" x14ac:dyDescent="0.35">
      <c r="A38" s="137" t="str">
        <f>CONCATENATE("Total ",A8)</f>
        <v>Total Licenses and Ongoing Maintenance Costs</v>
      </c>
      <c r="B38" s="138"/>
      <c r="C38" s="138"/>
      <c r="D38" s="138"/>
      <c r="E38" s="139"/>
      <c r="F38" s="33">
        <f t="shared" ref="F38:Q38" si="4">SUM(F10:F37)</f>
        <v>0</v>
      </c>
      <c r="G38" s="33">
        <f t="shared" si="4"/>
        <v>0</v>
      </c>
      <c r="H38" s="33">
        <f t="shared" si="4"/>
        <v>0</v>
      </c>
      <c r="I38" s="33">
        <f t="shared" si="4"/>
        <v>0</v>
      </c>
      <c r="J38" s="33">
        <f t="shared" si="4"/>
        <v>0</v>
      </c>
      <c r="K38" s="33">
        <f t="shared" si="4"/>
        <v>0</v>
      </c>
      <c r="L38" s="33">
        <f t="shared" si="4"/>
        <v>0</v>
      </c>
      <c r="M38" s="33">
        <f t="shared" si="4"/>
        <v>0</v>
      </c>
      <c r="N38" s="33">
        <f t="shared" si="4"/>
        <v>0</v>
      </c>
      <c r="O38" s="33">
        <f t="shared" si="4"/>
        <v>0</v>
      </c>
      <c r="P38" s="33">
        <f t="shared" si="4"/>
        <v>0</v>
      </c>
      <c r="Q38" s="34">
        <f t="shared" si="4"/>
        <v>0</v>
      </c>
      <c r="S38" s="14"/>
      <c r="T38" s="14"/>
    </row>
    <row r="39" spans="1:20" s="38" customFormat="1" x14ac:dyDescent="0.3">
      <c r="A39" s="49"/>
      <c r="B39" s="49"/>
      <c r="C39" s="49"/>
      <c r="D39" s="49"/>
      <c r="E39" s="71" t="s">
        <v>77</v>
      </c>
      <c r="F39" s="50" t="str">
        <f ca="1">IF(F38=Summary!C79,"OK","ERROR")</f>
        <v>OK</v>
      </c>
      <c r="G39" s="50" t="str">
        <f ca="1">IF(G38=Summary!D79,"OK","ERROR")</f>
        <v>OK</v>
      </c>
      <c r="H39" s="50" t="str">
        <f ca="1">IF(H38=Summary!E79,"OK","ERROR")</f>
        <v>OK</v>
      </c>
      <c r="I39" s="50" t="str">
        <f ca="1">IF(I38=Summary!F79,"OK","ERROR")</f>
        <v>OK</v>
      </c>
      <c r="J39" s="50" t="str">
        <f ca="1">IF(J38=Summary!G79,"OK","ERROR")</f>
        <v>OK</v>
      </c>
      <c r="K39" s="50" t="str">
        <f ca="1">IF(K38=Summary!H79,"OK","ERROR")</f>
        <v>OK</v>
      </c>
      <c r="L39" s="50" t="str">
        <f ca="1">IF(L38=Summary!I79,"OK","ERROR")</f>
        <v>OK</v>
      </c>
      <c r="M39" s="50" t="str">
        <f ca="1">IF(M38=Summary!J79,"OK","ERROR")</f>
        <v>OK</v>
      </c>
      <c r="N39" s="50" t="str">
        <f ca="1">IF(N38=Summary!K79,"OK","ERROR")</f>
        <v>OK</v>
      </c>
      <c r="O39" s="50" t="str">
        <f ca="1">IF(O38=Summary!L79,"OK","ERROR")</f>
        <v>OK</v>
      </c>
      <c r="P39" s="50" t="str">
        <f ca="1">IF(P38=Summary!M79,"OK","ERROR")</f>
        <v>OK</v>
      </c>
      <c r="Q39" s="50" t="str">
        <f ca="1">IF(Q38=Summary!N79,"OK","ERROR")</f>
        <v>OK</v>
      </c>
    </row>
    <row r="40" spans="1:20" x14ac:dyDescent="0.3">
      <c r="A40" s="48" t="s">
        <v>79</v>
      </c>
      <c r="B40" s="48"/>
      <c r="C40" s="48"/>
      <c r="D40" s="47"/>
      <c r="E40" s="48"/>
      <c r="F40" s="48"/>
      <c r="G40" s="48"/>
      <c r="H40" s="48"/>
      <c r="I40" s="48"/>
      <c r="J40" s="48"/>
      <c r="K40" s="48"/>
      <c r="L40" s="48"/>
      <c r="M40" s="48"/>
      <c r="N40" s="48"/>
      <c r="O40" s="48"/>
      <c r="P40" s="48"/>
      <c r="Q40" s="48"/>
    </row>
    <row r="41" spans="1:20" s="2" customFormat="1" x14ac:dyDescent="0.3">
      <c r="A41" s="52"/>
      <c r="B41" s="52"/>
      <c r="C41" s="52"/>
      <c r="D41" s="52"/>
      <c r="E41" s="52"/>
      <c r="F41" s="53"/>
      <c r="G41" s="53"/>
      <c r="H41" s="53"/>
      <c r="I41" s="53"/>
      <c r="J41" s="53"/>
      <c r="K41" s="53"/>
      <c r="L41" s="53"/>
      <c r="M41" s="53"/>
      <c r="N41" s="53"/>
      <c r="O41" s="53"/>
      <c r="P41" s="53"/>
      <c r="Q41" s="53"/>
      <c r="S41" s="14"/>
      <c r="T41" s="14"/>
    </row>
    <row r="42" spans="1:20" s="2" customFormat="1" x14ac:dyDescent="0.3">
      <c r="A42" s="52"/>
      <c r="B42" s="52"/>
      <c r="C42" s="52"/>
      <c r="D42" s="52"/>
      <c r="E42" s="52"/>
      <c r="F42" s="53"/>
      <c r="G42" s="53"/>
      <c r="H42" s="53"/>
      <c r="I42" s="53"/>
      <c r="J42" s="53"/>
      <c r="K42" s="53"/>
      <c r="L42" s="53"/>
      <c r="M42" s="53"/>
      <c r="N42" s="53"/>
      <c r="O42" s="53"/>
      <c r="P42" s="53"/>
      <c r="Q42" s="53"/>
    </row>
    <row r="43" spans="1:20" s="2" customFormat="1" x14ac:dyDescent="0.3">
      <c r="A43" s="52"/>
      <c r="B43" s="52"/>
      <c r="C43" s="52"/>
      <c r="D43" s="52"/>
      <c r="E43" s="52"/>
      <c r="F43" s="53"/>
      <c r="G43" s="53"/>
      <c r="H43" s="53"/>
      <c r="I43" s="53"/>
      <c r="J43" s="53"/>
      <c r="K43" s="53"/>
      <c r="L43" s="53"/>
      <c r="M43" s="53"/>
      <c r="N43" s="53"/>
      <c r="O43" s="53"/>
      <c r="P43" s="53"/>
      <c r="Q43" s="53"/>
    </row>
    <row r="44" spans="1:20" s="2" customFormat="1" x14ac:dyDescent="0.3">
      <c r="A44" s="52"/>
      <c r="B44" s="52"/>
      <c r="C44" s="52"/>
      <c r="D44" s="52"/>
      <c r="E44" s="52"/>
      <c r="F44" s="53"/>
      <c r="G44" s="53"/>
      <c r="H44" s="53"/>
      <c r="I44" s="53"/>
      <c r="J44" s="53"/>
      <c r="K44" s="53"/>
      <c r="L44" s="53"/>
      <c r="M44" s="53"/>
      <c r="N44" s="53"/>
      <c r="O44" s="53"/>
      <c r="P44" s="53"/>
      <c r="Q44" s="53"/>
    </row>
    <row r="45" spans="1:20" s="2" customFormat="1" x14ac:dyDescent="0.3">
      <c r="A45" s="52"/>
      <c r="B45" s="52"/>
      <c r="C45" s="52"/>
      <c r="D45" s="52"/>
      <c r="E45" s="52"/>
      <c r="F45" s="53"/>
      <c r="G45" s="53"/>
      <c r="H45" s="53"/>
      <c r="I45" s="53"/>
      <c r="J45" s="53"/>
      <c r="K45" s="53"/>
      <c r="L45" s="53"/>
      <c r="M45" s="53"/>
      <c r="N45" s="53"/>
      <c r="O45" s="53"/>
      <c r="P45" s="53"/>
      <c r="Q45" s="53"/>
    </row>
    <row r="46" spans="1:20" s="2" customFormat="1" x14ac:dyDescent="0.3">
      <c r="A46" s="52"/>
      <c r="B46" s="52"/>
      <c r="C46" s="52"/>
      <c r="D46" s="52"/>
      <c r="E46" s="52"/>
      <c r="F46" s="53"/>
      <c r="G46" s="53"/>
      <c r="H46" s="53"/>
      <c r="I46" s="53"/>
      <c r="J46" s="53"/>
      <c r="K46" s="53"/>
      <c r="L46" s="53"/>
      <c r="M46" s="53"/>
      <c r="N46" s="53"/>
      <c r="O46" s="53"/>
      <c r="P46" s="53"/>
      <c r="Q46" s="53"/>
    </row>
    <row r="47" spans="1:20" x14ac:dyDescent="0.3">
      <c r="A47" s="48"/>
      <c r="B47" s="48"/>
      <c r="C47" s="48"/>
      <c r="D47" s="47"/>
      <c r="E47" s="48"/>
      <c r="F47" s="48"/>
      <c r="G47" s="48"/>
      <c r="H47" s="48"/>
      <c r="I47" s="48"/>
      <c r="J47" s="48"/>
      <c r="K47" s="48"/>
      <c r="L47" s="48"/>
      <c r="M47" s="48"/>
      <c r="N47" s="48"/>
      <c r="O47" s="48"/>
      <c r="P47" s="48"/>
      <c r="Q47" s="48"/>
      <c r="S47" s="2"/>
      <c r="T47" s="2"/>
    </row>
    <row r="48" spans="1:20" x14ac:dyDescent="0.3">
      <c r="A48" s="48"/>
      <c r="B48" s="48"/>
      <c r="C48" s="48"/>
      <c r="D48" s="47"/>
      <c r="E48" s="48"/>
      <c r="F48" s="48"/>
      <c r="G48" s="48"/>
      <c r="H48" s="48"/>
      <c r="I48" s="48"/>
      <c r="J48" s="48"/>
      <c r="K48" s="48"/>
      <c r="L48" s="48"/>
      <c r="M48" s="48"/>
      <c r="N48" s="48"/>
      <c r="O48" s="48"/>
      <c r="P48" s="48"/>
      <c r="Q48" s="48"/>
    </row>
    <row r="49" spans="1:17" x14ac:dyDescent="0.3">
      <c r="A49" s="48"/>
      <c r="B49" s="48"/>
      <c r="C49" s="48"/>
      <c r="D49" s="47"/>
      <c r="E49" s="48"/>
      <c r="F49" s="48"/>
      <c r="G49" s="48"/>
      <c r="H49" s="48"/>
      <c r="I49" s="48"/>
      <c r="J49" s="48"/>
      <c r="K49" s="48"/>
      <c r="L49" s="48"/>
      <c r="M49" s="48"/>
      <c r="N49" s="48"/>
      <c r="O49" s="48"/>
      <c r="P49" s="48"/>
      <c r="Q49" s="48"/>
    </row>
    <row r="50" spans="1:17" x14ac:dyDescent="0.3">
      <c r="A50" s="48"/>
      <c r="B50" s="48"/>
      <c r="C50" s="48"/>
      <c r="D50" s="47"/>
      <c r="E50" s="48"/>
      <c r="F50" s="48"/>
      <c r="G50" s="48"/>
      <c r="H50" s="48"/>
      <c r="I50" s="48"/>
      <c r="J50" s="48"/>
      <c r="K50" s="48"/>
      <c r="L50" s="48"/>
      <c r="M50" s="48"/>
      <c r="N50" s="48"/>
      <c r="O50" s="48"/>
      <c r="P50" s="48"/>
      <c r="Q50" s="48"/>
    </row>
    <row r="51" spans="1:17" x14ac:dyDescent="0.3">
      <c r="A51" s="48"/>
      <c r="B51" s="48"/>
      <c r="C51" s="48"/>
      <c r="D51" s="47"/>
      <c r="E51" s="48"/>
      <c r="F51" s="48"/>
      <c r="G51" s="48"/>
      <c r="H51" s="48"/>
      <c r="I51" s="48"/>
      <c r="J51" s="48"/>
      <c r="K51" s="48"/>
      <c r="L51" s="48"/>
      <c r="M51" s="48"/>
      <c r="N51" s="48"/>
      <c r="O51" s="48"/>
      <c r="P51" s="48"/>
      <c r="Q51" s="48"/>
    </row>
    <row r="52" spans="1:17" x14ac:dyDescent="0.3">
      <c r="A52" s="48"/>
      <c r="B52" s="48"/>
      <c r="C52" s="48"/>
      <c r="D52" s="47"/>
      <c r="E52" s="48"/>
      <c r="F52" s="48"/>
      <c r="G52" s="48"/>
      <c r="H52" s="48"/>
      <c r="I52" s="48"/>
      <c r="J52" s="48"/>
      <c r="K52" s="48"/>
      <c r="L52" s="48"/>
      <c r="M52" s="48"/>
      <c r="N52" s="48"/>
      <c r="O52" s="48"/>
      <c r="P52" s="48"/>
      <c r="Q52" s="48"/>
    </row>
    <row r="53" spans="1:17" x14ac:dyDescent="0.3">
      <c r="A53" s="48"/>
      <c r="B53" s="48"/>
      <c r="C53" s="48"/>
      <c r="D53" s="47"/>
      <c r="E53" s="48"/>
      <c r="F53" s="48"/>
      <c r="G53" s="48"/>
      <c r="H53" s="48"/>
      <c r="I53" s="48"/>
      <c r="J53" s="48"/>
      <c r="K53" s="48"/>
      <c r="L53" s="48"/>
      <c r="M53" s="48"/>
      <c r="N53" s="48"/>
      <c r="O53" s="48"/>
      <c r="P53" s="48"/>
      <c r="Q53" s="48"/>
    </row>
    <row r="54" spans="1:17" x14ac:dyDescent="0.3">
      <c r="A54" s="48"/>
      <c r="B54" s="48"/>
      <c r="C54" s="48"/>
      <c r="D54" s="47"/>
      <c r="E54" s="48"/>
      <c r="F54" s="48"/>
      <c r="G54" s="48"/>
      <c r="H54" s="48"/>
      <c r="I54" s="48"/>
      <c r="J54" s="48"/>
      <c r="K54" s="48"/>
      <c r="L54" s="48"/>
      <c r="M54" s="48"/>
      <c r="N54" s="48"/>
      <c r="O54" s="48"/>
      <c r="P54" s="48"/>
      <c r="Q54" s="48"/>
    </row>
    <row r="55" spans="1:17" x14ac:dyDescent="0.3">
      <c r="A55" s="48"/>
      <c r="B55" s="48"/>
      <c r="C55" s="48"/>
      <c r="D55" s="47"/>
      <c r="E55" s="48"/>
      <c r="F55" s="48"/>
      <c r="G55" s="48"/>
      <c r="H55" s="48"/>
      <c r="I55" s="48"/>
      <c r="J55" s="48"/>
      <c r="K55" s="48"/>
      <c r="L55" s="48"/>
      <c r="M55" s="48"/>
      <c r="N55" s="48"/>
      <c r="O55" s="48"/>
      <c r="P55" s="48"/>
      <c r="Q55" s="48"/>
    </row>
    <row r="56" spans="1:17" x14ac:dyDescent="0.3">
      <c r="A56" s="48"/>
      <c r="B56" s="48"/>
      <c r="C56" s="48"/>
      <c r="D56" s="47"/>
      <c r="E56" s="48"/>
      <c r="F56" s="48"/>
      <c r="G56" s="48"/>
      <c r="H56" s="48"/>
      <c r="I56" s="48"/>
      <c r="J56" s="48"/>
      <c r="K56" s="48"/>
      <c r="L56" s="48"/>
      <c r="M56" s="48"/>
      <c r="N56" s="48"/>
      <c r="O56" s="48"/>
      <c r="P56" s="48"/>
      <c r="Q56" s="48"/>
    </row>
    <row r="57" spans="1:17" x14ac:dyDescent="0.3">
      <c r="A57" s="48"/>
      <c r="B57" s="48"/>
      <c r="C57" s="48"/>
      <c r="D57" s="47"/>
      <c r="E57" s="48"/>
      <c r="F57" s="48"/>
      <c r="G57" s="48"/>
      <c r="H57" s="48"/>
      <c r="I57" s="48"/>
      <c r="J57" s="48"/>
      <c r="K57" s="48"/>
      <c r="L57" s="48"/>
      <c r="M57" s="48"/>
      <c r="N57" s="48"/>
      <c r="O57" s="48"/>
      <c r="P57" s="48"/>
      <c r="Q57" s="48"/>
    </row>
    <row r="58" spans="1:17" x14ac:dyDescent="0.3">
      <c r="A58" s="48"/>
      <c r="B58" s="48"/>
      <c r="C58" s="48"/>
      <c r="D58" s="47"/>
      <c r="E58" s="48"/>
      <c r="F58" s="48"/>
      <c r="G58" s="48"/>
      <c r="H58" s="48"/>
      <c r="I58" s="48"/>
      <c r="J58" s="48"/>
      <c r="K58" s="48"/>
      <c r="L58" s="48"/>
      <c r="M58" s="48"/>
      <c r="N58" s="48"/>
      <c r="O58" s="48"/>
      <c r="P58" s="48"/>
      <c r="Q58" s="48"/>
    </row>
    <row r="59" spans="1:17" x14ac:dyDescent="0.3">
      <c r="A59" s="48"/>
      <c r="B59" s="48"/>
      <c r="C59" s="48"/>
      <c r="D59" s="47"/>
      <c r="E59" s="48"/>
      <c r="F59" s="48"/>
      <c r="G59" s="48"/>
      <c r="H59" s="48"/>
      <c r="I59" s="48"/>
      <c r="J59" s="48"/>
      <c r="K59" s="48"/>
      <c r="L59" s="48"/>
      <c r="M59" s="48"/>
      <c r="N59" s="48"/>
      <c r="O59" s="48"/>
      <c r="P59" s="48"/>
      <c r="Q59" s="48"/>
    </row>
    <row r="60" spans="1:17" x14ac:dyDescent="0.3">
      <c r="A60" s="48"/>
      <c r="B60" s="48"/>
      <c r="C60" s="48"/>
      <c r="D60" s="47"/>
      <c r="E60" s="48"/>
      <c r="F60" s="48"/>
      <c r="G60" s="48"/>
      <c r="H60" s="48"/>
      <c r="I60" s="48"/>
      <c r="J60" s="48"/>
      <c r="K60" s="48"/>
      <c r="L60" s="48"/>
      <c r="M60" s="48"/>
      <c r="N60" s="48"/>
      <c r="O60" s="48"/>
      <c r="P60" s="48"/>
      <c r="Q60" s="48"/>
    </row>
    <row r="61" spans="1:17" x14ac:dyDescent="0.3">
      <c r="A61" s="48"/>
      <c r="B61" s="48"/>
      <c r="C61" s="48"/>
      <c r="D61" s="47"/>
      <c r="E61" s="48"/>
      <c r="F61" s="48"/>
      <c r="G61" s="48"/>
      <c r="H61" s="48"/>
      <c r="I61" s="48"/>
      <c r="J61" s="48"/>
      <c r="K61" s="48"/>
      <c r="L61" s="48"/>
      <c r="M61" s="48"/>
      <c r="N61" s="48"/>
      <c r="O61" s="48"/>
      <c r="P61" s="48"/>
      <c r="Q61" s="48"/>
    </row>
    <row r="62" spans="1:17" x14ac:dyDescent="0.3">
      <c r="A62" s="48"/>
      <c r="B62" s="48"/>
      <c r="C62" s="48"/>
      <c r="D62" s="47"/>
      <c r="E62" s="48"/>
      <c r="F62" s="48"/>
      <c r="G62" s="48"/>
      <c r="H62" s="48"/>
      <c r="I62" s="48"/>
      <c r="J62" s="48"/>
      <c r="K62" s="48"/>
      <c r="L62" s="48"/>
      <c r="M62" s="48"/>
      <c r="N62" s="48"/>
      <c r="O62" s="48"/>
      <c r="P62" s="48"/>
      <c r="Q62" s="48"/>
    </row>
    <row r="63" spans="1:17" x14ac:dyDescent="0.3">
      <c r="A63" s="48"/>
      <c r="B63" s="48"/>
      <c r="C63" s="48"/>
      <c r="D63" s="47"/>
      <c r="E63" s="48"/>
      <c r="F63" s="48"/>
      <c r="G63" s="48"/>
      <c r="H63" s="48"/>
      <c r="I63" s="48"/>
      <c r="J63" s="48"/>
      <c r="K63" s="48"/>
      <c r="L63" s="48"/>
      <c r="M63" s="48"/>
      <c r="N63" s="48"/>
      <c r="O63" s="48"/>
      <c r="P63" s="48"/>
      <c r="Q63" s="48"/>
    </row>
    <row r="64" spans="1:17" x14ac:dyDescent="0.3">
      <c r="A64" s="48"/>
      <c r="B64" s="48"/>
      <c r="C64" s="48"/>
      <c r="D64" s="47"/>
      <c r="E64" s="48"/>
      <c r="F64" s="48"/>
      <c r="G64" s="48"/>
      <c r="H64" s="48"/>
      <c r="I64" s="48"/>
      <c r="J64" s="48"/>
      <c r="K64" s="48"/>
      <c r="L64" s="48"/>
      <c r="M64" s="48"/>
      <c r="N64" s="48"/>
      <c r="O64" s="48"/>
      <c r="P64" s="48"/>
      <c r="Q64" s="48"/>
    </row>
    <row r="65" spans="1:17" x14ac:dyDescent="0.3">
      <c r="A65" s="48"/>
      <c r="B65" s="48"/>
      <c r="C65" s="48"/>
      <c r="D65" s="47"/>
      <c r="E65" s="48"/>
      <c r="F65" s="48"/>
      <c r="G65" s="48"/>
      <c r="H65" s="48"/>
      <c r="I65" s="48"/>
      <c r="J65" s="48"/>
      <c r="K65" s="48"/>
      <c r="L65" s="48"/>
      <c r="M65" s="48"/>
      <c r="N65" s="48"/>
      <c r="O65" s="48"/>
      <c r="P65" s="48"/>
      <c r="Q65" s="48"/>
    </row>
    <row r="66" spans="1:17" x14ac:dyDescent="0.3">
      <c r="A66" s="48"/>
      <c r="B66" s="48"/>
      <c r="C66" s="48"/>
      <c r="D66" s="47"/>
      <c r="E66" s="48"/>
      <c r="F66" s="48"/>
      <c r="G66" s="48"/>
      <c r="H66" s="48"/>
      <c r="I66" s="48"/>
      <c r="J66" s="48"/>
      <c r="K66" s="48"/>
      <c r="L66" s="48"/>
      <c r="M66" s="48"/>
      <c r="N66" s="48"/>
      <c r="O66" s="48"/>
      <c r="P66" s="48"/>
      <c r="Q66" s="48"/>
    </row>
    <row r="67" spans="1:17" x14ac:dyDescent="0.3">
      <c r="A67" s="48"/>
      <c r="B67" s="48"/>
      <c r="C67" s="48"/>
      <c r="D67" s="47"/>
      <c r="E67" s="48"/>
      <c r="F67" s="48"/>
      <c r="G67" s="48"/>
      <c r="H67" s="48"/>
      <c r="I67" s="48"/>
      <c r="J67" s="48"/>
      <c r="K67" s="48"/>
      <c r="L67" s="48"/>
      <c r="M67" s="48"/>
      <c r="N67" s="48"/>
      <c r="O67" s="48"/>
      <c r="P67" s="48"/>
      <c r="Q67" s="48"/>
    </row>
    <row r="68" spans="1:17" x14ac:dyDescent="0.3">
      <c r="A68" s="48"/>
      <c r="B68" s="48"/>
      <c r="C68" s="48"/>
      <c r="D68" s="47"/>
      <c r="E68" s="48"/>
      <c r="F68" s="48"/>
      <c r="G68" s="48"/>
      <c r="H68" s="48"/>
      <c r="I68" s="48"/>
      <c r="J68" s="48"/>
      <c r="K68" s="48"/>
      <c r="L68" s="48"/>
      <c r="M68" s="48"/>
      <c r="N68" s="48"/>
      <c r="O68" s="48"/>
      <c r="P68" s="48"/>
      <c r="Q68" s="48"/>
    </row>
    <row r="69" spans="1:17" x14ac:dyDescent="0.3">
      <c r="A69" s="48"/>
      <c r="B69" s="48"/>
      <c r="C69" s="48"/>
      <c r="D69" s="47"/>
      <c r="E69" s="48"/>
      <c r="F69" s="48"/>
      <c r="G69" s="48"/>
      <c r="H69" s="48"/>
      <c r="I69" s="48"/>
      <c r="J69" s="48"/>
      <c r="K69" s="48"/>
      <c r="L69" s="48"/>
      <c r="M69" s="48"/>
      <c r="N69" s="48"/>
      <c r="O69" s="48"/>
      <c r="P69" s="48"/>
      <c r="Q69" s="48"/>
    </row>
    <row r="70" spans="1:17" x14ac:dyDescent="0.3">
      <c r="A70" s="48"/>
      <c r="B70" s="48"/>
      <c r="C70" s="48"/>
      <c r="D70" s="47"/>
      <c r="E70" s="48"/>
      <c r="F70" s="48"/>
      <c r="G70" s="48"/>
      <c r="H70" s="48"/>
      <c r="I70" s="48"/>
      <c r="J70" s="48"/>
      <c r="K70" s="48"/>
      <c r="L70" s="48"/>
      <c r="M70" s="48"/>
      <c r="N70" s="48"/>
      <c r="O70" s="48"/>
      <c r="P70" s="48"/>
      <c r="Q70" s="48"/>
    </row>
    <row r="71" spans="1:17" x14ac:dyDescent="0.3">
      <c r="A71" s="48"/>
      <c r="B71" s="48"/>
      <c r="C71" s="48"/>
      <c r="D71" s="47"/>
      <c r="E71" s="48"/>
      <c r="F71" s="48"/>
      <c r="G71" s="48"/>
      <c r="H71" s="48"/>
      <c r="I71" s="48"/>
      <c r="J71" s="48"/>
      <c r="K71" s="48"/>
      <c r="L71" s="48"/>
      <c r="M71" s="48"/>
      <c r="N71" s="48"/>
      <c r="O71" s="48"/>
      <c r="P71" s="48"/>
      <c r="Q71" s="48"/>
    </row>
    <row r="72" spans="1:17" x14ac:dyDescent="0.3">
      <c r="A72" s="48"/>
      <c r="B72" s="48"/>
      <c r="C72" s="48"/>
      <c r="D72" s="47"/>
      <c r="E72" s="48"/>
      <c r="F72" s="48"/>
      <c r="G72" s="48"/>
      <c r="H72" s="48"/>
      <c r="I72" s="48"/>
      <c r="J72" s="48"/>
      <c r="K72" s="48"/>
      <c r="L72" s="48"/>
      <c r="M72" s="48"/>
      <c r="N72" s="48"/>
      <c r="O72" s="48"/>
      <c r="P72" s="48"/>
      <c r="Q72" s="48"/>
    </row>
    <row r="73" spans="1:17" x14ac:dyDescent="0.3">
      <c r="A73" s="48"/>
      <c r="B73" s="48"/>
      <c r="C73" s="48"/>
      <c r="D73" s="47"/>
      <c r="E73" s="48"/>
      <c r="F73" s="48"/>
      <c r="G73" s="48"/>
      <c r="H73" s="48"/>
      <c r="I73" s="48"/>
      <c r="J73" s="48"/>
      <c r="K73" s="48"/>
      <c r="L73" s="48"/>
      <c r="M73" s="48"/>
      <c r="N73" s="48"/>
      <c r="O73" s="48"/>
      <c r="P73" s="48"/>
      <c r="Q73" s="48"/>
    </row>
    <row r="74" spans="1:17" x14ac:dyDescent="0.3">
      <c r="A74" s="48"/>
      <c r="B74" s="48"/>
      <c r="C74" s="48"/>
      <c r="D74" s="47"/>
      <c r="E74" s="48"/>
      <c r="F74" s="48"/>
      <c r="G74" s="48"/>
      <c r="H74" s="48"/>
      <c r="I74" s="48"/>
      <c r="J74" s="48"/>
      <c r="K74" s="48"/>
      <c r="L74" s="48"/>
      <c r="M74" s="48"/>
      <c r="N74" s="48"/>
      <c r="O74" s="48"/>
      <c r="P74" s="48"/>
      <c r="Q74" s="48"/>
    </row>
  </sheetData>
  <sheetProtection insertRows="0" deleteRows="0" selectLockedCells="1"/>
  <mergeCells count="2">
    <mergeCell ref="A8:Q8"/>
    <mergeCell ref="A38:E38"/>
  </mergeCells>
  <conditionalFormatting sqref="F39:Q39">
    <cfRule type="cellIs" dxfId="4" priority="1" operator="equal">
      <formula>"ERROR"</formula>
    </cfRule>
  </conditionalFormatting>
  <pageMargins left="0.25" right="0.25" top="0.75" bottom="0.75" header="0.3" footer="0.3"/>
  <pageSetup orientation="landscape" horizontalDpi="300" verticalDpi="300" r:id="rId1"/>
  <rowBreaks count="1" manualBreakCount="1">
    <brk id="39"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7D1E127-B129-42AA-B5D0-E8A2851C8E07}">
          <x14:formula1>
            <xm:f>Modules!$A$1:$A$37</xm:f>
          </x14:formula1>
          <xm:sqref>B10:B37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H108"/>
  <sheetViews>
    <sheetView zoomScale="115" zoomScaleNormal="115" zoomScalePageLayoutView="90" workbookViewId="0">
      <pane ySplit="8" topLeftCell="A9" activePane="bottomLeft" state="frozen"/>
      <selection activeCell="A5" sqref="A5:B5"/>
      <selection pane="bottomLeft" activeCell="A9" sqref="A9"/>
    </sheetView>
  </sheetViews>
  <sheetFormatPr defaultColWidth="9.109375" defaultRowHeight="13.8" x14ac:dyDescent="0.3"/>
  <cols>
    <col min="1" max="1" width="20.109375" style="14" customWidth="1"/>
    <col min="2" max="2" width="21.109375" style="14" customWidth="1"/>
    <col min="3" max="3" width="22" style="14" customWidth="1"/>
    <col min="4" max="4" width="40.5546875" style="14" customWidth="1"/>
    <col min="5" max="5" width="8.5546875" style="18" bestFit="1" customWidth="1"/>
    <col min="6" max="6" width="8.5546875" style="14" bestFit="1" customWidth="1"/>
    <col min="7" max="7" width="12.44140625" style="14" customWidth="1"/>
    <col min="8" max="8" width="9.5546875" style="14" bestFit="1" customWidth="1"/>
    <col min="9" max="16384" width="9.109375" style="14"/>
  </cols>
  <sheetData>
    <row r="1" spans="1:8" s="1" customFormat="1" ht="15.6" x14ac:dyDescent="0.3">
      <c r="A1" s="106" t="str">
        <f>CONCATENATE(Summary!$A$3,"  ", Summary!$B$3)</f>
        <v>Proposer Name:  &lt;Enter Proposer Name&gt;</v>
      </c>
      <c r="B1" s="106"/>
      <c r="C1" s="43"/>
      <c r="D1" s="107"/>
      <c r="E1" s="108"/>
      <c r="F1" s="106"/>
      <c r="G1" s="109" t="str">
        <f>CONCATENATE(Summary!$A$4,"   ",Summary!$B$4)</f>
        <v>Solution Name:   &lt;Enter Solution Description&gt;</v>
      </c>
    </row>
    <row r="2" spans="1:8" x14ac:dyDescent="0.3">
      <c r="A2" s="46"/>
      <c r="B2" s="46"/>
      <c r="C2" s="46"/>
      <c r="D2" s="46"/>
      <c r="E2" s="47"/>
      <c r="F2" s="48"/>
      <c r="G2" s="48"/>
    </row>
    <row r="3" spans="1:8" x14ac:dyDescent="0.3">
      <c r="A3" s="119" t="s">
        <v>102</v>
      </c>
      <c r="B3" s="46"/>
      <c r="C3" s="46"/>
      <c r="D3" s="46"/>
      <c r="E3" s="47"/>
      <c r="F3" s="48"/>
      <c r="G3" s="48"/>
    </row>
    <row r="4" spans="1:8" x14ac:dyDescent="0.3">
      <c r="A4" s="48" t="s">
        <v>84</v>
      </c>
      <c r="B4" s="48"/>
      <c r="C4" s="48"/>
      <c r="D4" s="48"/>
      <c r="E4" s="47"/>
      <c r="F4" s="48"/>
      <c r="G4" s="48"/>
    </row>
    <row r="5" spans="1:8" x14ac:dyDescent="0.3">
      <c r="A5" s="46" t="s">
        <v>107</v>
      </c>
      <c r="B5" s="48"/>
      <c r="C5" s="48"/>
      <c r="D5" s="48"/>
      <c r="E5" s="47"/>
      <c r="F5" s="48"/>
      <c r="G5" s="48"/>
    </row>
    <row r="6" spans="1:8" ht="14.4" thickBot="1" x14ac:dyDescent="0.35">
      <c r="A6" s="48"/>
      <c r="B6" s="48"/>
      <c r="C6" s="48"/>
      <c r="D6" s="48"/>
      <c r="E6" s="47"/>
      <c r="F6" s="48"/>
      <c r="G6" s="48"/>
    </row>
    <row r="7" spans="1:8" ht="15.75" customHeight="1" x14ac:dyDescent="0.3">
      <c r="A7" s="134" t="s">
        <v>80</v>
      </c>
      <c r="B7" s="135"/>
      <c r="C7" s="135"/>
      <c r="D7" s="135"/>
      <c r="E7" s="135"/>
      <c r="F7" s="135"/>
      <c r="G7" s="136"/>
    </row>
    <row r="8" spans="1:8" ht="27.6" x14ac:dyDescent="0.3">
      <c r="A8" s="29" t="s">
        <v>73</v>
      </c>
      <c r="B8" s="11" t="s">
        <v>81</v>
      </c>
      <c r="C8" s="11" t="s">
        <v>74</v>
      </c>
      <c r="D8" s="11" t="s">
        <v>82</v>
      </c>
      <c r="E8" s="11" t="s">
        <v>83</v>
      </c>
      <c r="F8" s="11" t="s">
        <v>106</v>
      </c>
      <c r="G8" s="30" t="s">
        <v>76</v>
      </c>
    </row>
    <row r="9" spans="1:8" x14ac:dyDescent="0.3">
      <c r="A9" s="104"/>
      <c r="B9" s="55"/>
      <c r="C9" s="56"/>
      <c r="D9" s="56"/>
      <c r="E9" s="57"/>
      <c r="F9" s="12"/>
      <c r="G9" s="94">
        <f>IF(E9="Flat",F9,E9*F9)</f>
        <v>0</v>
      </c>
      <c r="H9" s="15"/>
    </row>
    <row r="10" spans="1:8" x14ac:dyDescent="0.3">
      <c r="A10" s="55"/>
      <c r="B10" s="56"/>
      <c r="C10" s="56"/>
      <c r="D10" s="56"/>
      <c r="E10" s="57"/>
      <c r="F10" s="12"/>
      <c r="G10" s="94">
        <f t="shared" ref="G10:G70" si="0">IF(E10="Flat",F10,E10*F10)</f>
        <v>0</v>
      </c>
    </row>
    <row r="11" spans="1:8" x14ac:dyDescent="0.3">
      <c r="A11" s="55"/>
      <c r="B11" s="56"/>
      <c r="C11" s="56"/>
      <c r="D11" s="56"/>
      <c r="E11" s="57"/>
      <c r="F11" s="12"/>
      <c r="G11" s="94">
        <f t="shared" si="0"/>
        <v>0</v>
      </c>
    </row>
    <row r="12" spans="1:8" x14ac:dyDescent="0.3">
      <c r="A12" s="55"/>
      <c r="B12" s="56"/>
      <c r="C12" s="56"/>
      <c r="D12" s="56"/>
      <c r="E12" s="57"/>
      <c r="F12" s="12"/>
      <c r="G12" s="94">
        <f t="shared" si="0"/>
        <v>0</v>
      </c>
    </row>
    <row r="13" spans="1:8" x14ac:dyDescent="0.3">
      <c r="A13" s="55"/>
      <c r="B13" s="56"/>
      <c r="C13" s="56"/>
      <c r="D13" s="56"/>
      <c r="E13" s="57"/>
      <c r="F13" s="12"/>
      <c r="G13" s="94">
        <f t="shared" si="0"/>
        <v>0</v>
      </c>
      <c r="H13" s="15"/>
    </row>
    <row r="14" spans="1:8" x14ac:dyDescent="0.3">
      <c r="A14" s="55"/>
      <c r="B14" s="56"/>
      <c r="C14" s="56"/>
      <c r="D14" s="56"/>
      <c r="E14" s="57"/>
      <c r="F14" s="12"/>
      <c r="G14" s="94">
        <f t="shared" si="0"/>
        <v>0</v>
      </c>
    </row>
    <row r="15" spans="1:8" x14ac:dyDescent="0.3">
      <c r="A15" s="55"/>
      <c r="B15" s="56"/>
      <c r="C15" s="56"/>
      <c r="D15" s="56"/>
      <c r="E15" s="57"/>
      <c r="F15" s="12"/>
      <c r="G15" s="94">
        <f t="shared" si="0"/>
        <v>0</v>
      </c>
    </row>
    <row r="16" spans="1:8" x14ac:dyDescent="0.3">
      <c r="A16" s="55"/>
      <c r="B16" s="56"/>
      <c r="C16" s="56"/>
      <c r="D16" s="56"/>
      <c r="E16" s="57"/>
      <c r="F16" s="12"/>
      <c r="G16" s="94">
        <f t="shared" si="0"/>
        <v>0</v>
      </c>
    </row>
    <row r="17" spans="1:7" x14ac:dyDescent="0.3">
      <c r="A17" s="55"/>
      <c r="B17" s="56"/>
      <c r="C17" s="56"/>
      <c r="D17" s="56"/>
      <c r="E17" s="57"/>
      <c r="F17" s="12"/>
      <c r="G17" s="94">
        <f t="shared" si="0"/>
        <v>0</v>
      </c>
    </row>
    <row r="18" spans="1:7" x14ac:dyDescent="0.3">
      <c r="A18" s="55"/>
      <c r="B18" s="56"/>
      <c r="C18" s="56"/>
      <c r="D18" s="56"/>
      <c r="E18" s="57"/>
      <c r="F18" s="12"/>
      <c r="G18" s="94">
        <f t="shared" si="0"/>
        <v>0</v>
      </c>
    </row>
    <row r="19" spans="1:7" x14ac:dyDescent="0.3">
      <c r="A19" s="55"/>
      <c r="B19" s="56"/>
      <c r="C19" s="56"/>
      <c r="D19" s="56"/>
      <c r="E19" s="57"/>
      <c r="F19" s="12"/>
      <c r="G19" s="94">
        <f t="shared" si="0"/>
        <v>0</v>
      </c>
    </row>
    <row r="20" spans="1:7" x14ac:dyDescent="0.3">
      <c r="A20" s="55"/>
      <c r="B20" s="56"/>
      <c r="C20" s="56"/>
      <c r="D20" s="56"/>
      <c r="E20" s="57"/>
      <c r="F20" s="12"/>
      <c r="G20" s="94">
        <f>IF(E20="Flat",F20,E20*F20)</f>
        <v>0</v>
      </c>
    </row>
    <row r="21" spans="1:7" x14ac:dyDescent="0.3">
      <c r="A21" s="55"/>
      <c r="B21" s="56"/>
      <c r="C21" s="56"/>
      <c r="D21" s="56"/>
      <c r="E21" s="57"/>
      <c r="F21" s="12"/>
      <c r="G21" s="94">
        <f t="shared" si="0"/>
        <v>0</v>
      </c>
    </row>
    <row r="22" spans="1:7" x14ac:dyDescent="0.3">
      <c r="A22" s="55"/>
      <c r="B22" s="56"/>
      <c r="C22" s="56"/>
      <c r="D22" s="56"/>
      <c r="E22" s="57"/>
      <c r="F22" s="12"/>
      <c r="G22" s="94">
        <f>IF(E22="Flat",F22,E22*F22)</f>
        <v>0</v>
      </c>
    </row>
    <row r="23" spans="1:7" x14ac:dyDescent="0.3">
      <c r="A23" s="55"/>
      <c r="B23" s="56"/>
      <c r="C23" s="56"/>
      <c r="D23" s="56"/>
      <c r="E23" s="57"/>
      <c r="F23" s="12"/>
      <c r="G23" s="94">
        <f>IF(E23="Flat",F23,E23*F23)</f>
        <v>0</v>
      </c>
    </row>
    <row r="24" spans="1:7" x14ac:dyDescent="0.3">
      <c r="A24" s="55"/>
      <c r="B24" s="56"/>
      <c r="C24" s="56"/>
      <c r="D24" s="56"/>
      <c r="E24" s="57"/>
      <c r="F24" s="12"/>
      <c r="G24" s="94">
        <f t="shared" si="0"/>
        <v>0</v>
      </c>
    </row>
    <row r="25" spans="1:7" x14ac:dyDescent="0.3">
      <c r="A25" s="55"/>
      <c r="B25" s="56"/>
      <c r="C25" s="56"/>
      <c r="D25" s="56"/>
      <c r="E25" s="57"/>
      <c r="F25" s="12"/>
      <c r="G25" s="94">
        <f t="shared" si="0"/>
        <v>0</v>
      </c>
    </row>
    <row r="26" spans="1:7" x14ac:dyDescent="0.3">
      <c r="A26" s="55"/>
      <c r="B26" s="56"/>
      <c r="C26" s="56"/>
      <c r="D26" s="56"/>
      <c r="E26" s="57"/>
      <c r="F26" s="12"/>
      <c r="G26" s="94">
        <f t="shared" si="0"/>
        <v>0</v>
      </c>
    </row>
    <row r="27" spans="1:7" x14ac:dyDescent="0.3">
      <c r="A27" s="55"/>
      <c r="B27" s="56"/>
      <c r="C27" s="56"/>
      <c r="D27" s="56"/>
      <c r="E27" s="57"/>
      <c r="F27" s="12"/>
      <c r="G27" s="94">
        <f t="shared" si="0"/>
        <v>0</v>
      </c>
    </row>
    <row r="28" spans="1:7" x14ac:dyDescent="0.3">
      <c r="A28" s="55"/>
      <c r="B28" s="56"/>
      <c r="C28" s="56"/>
      <c r="D28" s="56"/>
      <c r="E28" s="57"/>
      <c r="F28" s="12"/>
      <c r="G28" s="94">
        <f t="shared" si="0"/>
        <v>0</v>
      </c>
    </row>
    <row r="29" spans="1:7" x14ac:dyDescent="0.3">
      <c r="A29" s="55"/>
      <c r="B29" s="56"/>
      <c r="C29" s="56"/>
      <c r="D29" s="56"/>
      <c r="E29" s="57"/>
      <c r="F29" s="12"/>
      <c r="G29" s="94">
        <f t="shared" si="0"/>
        <v>0</v>
      </c>
    </row>
    <row r="30" spans="1:7" x14ac:dyDescent="0.3">
      <c r="A30" s="55"/>
      <c r="B30" s="56"/>
      <c r="C30" s="56"/>
      <c r="D30" s="56"/>
      <c r="E30" s="57"/>
      <c r="F30" s="12"/>
      <c r="G30" s="94">
        <f t="shared" si="0"/>
        <v>0</v>
      </c>
    </row>
    <row r="31" spans="1:7" x14ac:dyDescent="0.3">
      <c r="A31" s="55"/>
      <c r="B31" s="56"/>
      <c r="C31" s="56"/>
      <c r="D31" s="56"/>
      <c r="E31" s="57"/>
      <c r="F31" s="12"/>
      <c r="G31" s="94">
        <f t="shared" si="0"/>
        <v>0</v>
      </c>
    </row>
    <row r="32" spans="1:7" x14ac:dyDescent="0.3">
      <c r="A32" s="55"/>
      <c r="B32" s="56"/>
      <c r="C32" s="56"/>
      <c r="D32" s="56"/>
      <c r="E32" s="57"/>
      <c r="F32" s="12"/>
      <c r="G32" s="94">
        <f t="shared" ref="G32" si="1">IF(E32="Flat",F32,E32*F32)</f>
        <v>0</v>
      </c>
    </row>
    <row r="33" spans="1:7" x14ac:dyDescent="0.3">
      <c r="A33" s="55"/>
      <c r="B33" s="56"/>
      <c r="C33" s="56"/>
      <c r="D33" s="56"/>
      <c r="E33" s="57"/>
      <c r="F33" s="12"/>
      <c r="G33" s="94">
        <f t="shared" si="0"/>
        <v>0</v>
      </c>
    </row>
    <row r="34" spans="1:7" x14ac:dyDescent="0.3">
      <c r="A34" s="55"/>
      <c r="B34" s="56"/>
      <c r="C34" s="56"/>
      <c r="D34" s="56"/>
      <c r="E34" s="57"/>
      <c r="F34" s="12"/>
      <c r="G34" s="94">
        <f t="shared" si="0"/>
        <v>0</v>
      </c>
    </row>
    <row r="35" spans="1:7" x14ac:dyDescent="0.3">
      <c r="A35" s="55"/>
      <c r="B35" s="56"/>
      <c r="C35" s="56"/>
      <c r="D35" s="56"/>
      <c r="E35" s="57"/>
      <c r="F35" s="12"/>
      <c r="G35" s="94">
        <f t="shared" si="0"/>
        <v>0</v>
      </c>
    </row>
    <row r="36" spans="1:7" x14ac:dyDescent="0.3">
      <c r="A36" s="55"/>
      <c r="B36" s="56"/>
      <c r="C36" s="56"/>
      <c r="D36" s="56"/>
      <c r="E36" s="57"/>
      <c r="F36" s="12"/>
      <c r="G36" s="94">
        <f t="shared" si="0"/>
        <v>0</v>
      </c>
    </row>
    <row r="37" spans="1:7" x14ac:dyDescent="0.3">
      <c r="A37" s="55"/>
      <c r="B37" s="56"/>
      <c r="C37" s="56"/>
      <c r="D37" s="56"/>
      <c r="E37" s="57"/>
      <c r="F37" s="12"/>
      <c r="G37" s="94">
        <f t="shared" si="0"/>
        <v>0</v>
      </c>
    </row>
    <row r="38" spans="1:7" x14ac:dyDescent="0.3">
      <c r="A38" s="55"/>
      <c r="B38" s="56"/>
      <c r="C38" s="56"/>
      <c r="D38" s="56"/>
      <c r="E38" s="57"/>
      <c r="F38" s="12"/>
      <c r="G38" s="94">
        <f t="shared" si="0"/>
        <v>0</v>
      </c>
    </row>
    <row r="39" spans="1:7" x14ac:dyDescent="0.3">
      <c r="A39" s="55"/>
      <c r="B39" s="56"/>
      <c r="C39" s="56"/>
      <c r="D39" s="56"/>
      <c r="E39" s="57"/>
      <c r="F39" s="12"/>
      <c r="G39" s="94">
        <f t="shared" si="0"/>
        <v>0</v>
      </c>
    </row>
    <row r="40" spans="1:7" x14ac:dyDescent="0.3">
      <c r="A40" s="55"/>
      <c r="B40" s="56"/>
      <c r="C40" s="56"/>
      <c r="D40" s="56"/>
      <c r="E40" s="57"/>
      <c r="F40" s="12"/>
      <c r="G40" s="94">
        <f t="shared" si="0"/>
        <v>0</v>
      </c>
    </row>
    <row r="41" spans="1:7" x14ac:dyDescent="0.3">
      <c r="A41" s="55"/>
      <c r="B41" s="56"/>
      <c r="C41" s="56"/>
      <c r="D41" s="56"/>
      <c r="E41" s="57"/>
      <c r="F41" s="12"/>
      <c r="G41" s="94">
        <f t="shared" si="0"/>
        <v>0</v>
      </c>
    </row>
    <row r="42" spans="1:7" x14ac:dyDescent="0.3">
      <c r="A42" s="55"/>
      <c r="B42" s="56"/>
      <c r="C42" s="56"/>
      <c r="D42" s="56"/>
      <c r="E42" s="57"/>
      <c r="F42" s="12"/>
      <c r="G42" s="94">
        <f t="shared" si="0"/>
        <v>0</v>
      </c>
    </row>
    <row r="43" spans="1:7" x14ac:dyDescent="0.3">
      <c r="A43" s="55"/>
      <c r="B43" s="56"/>
      <c r="C43" s="56"/>
      <c r="D43" s="56"/>
      <c r="E43" s="57"/>
      <c r="F43" s="12"/>
      <c r="G43" s="94">
        <f t="shared" si="0"/>
        <v>0</v>
      </c>
    </row>
    <row r="44" spans="1:7" x14ac:dyDescent="0.3">
      <c r="A44" s="55"/>
      <c r="B44" s="56"/>
      <c r="C44" s="56"/>
      <c r="D44" s="56"/>
      <c r="E44" s="57"/>
      <c r="F44" s="12"/>
      <c r="G44" s="94">
        <f t="shared" si="0"/>
        <v>0</v>
      </c>
    </row>
    <row r="45" spans="1:7" x14ac:dyDescent="0.3">
      <c r="A45" s="55"/>
      <c r="B45" s="56"/>
      <c r="C45" s="56"/>
      <c r="D45" s="56"/>
      <c r="E45" s="57"/>
      <c r="F45" s="12"/>
      <c r="G45" s="94">
        <f t="shared" si="0"/>
        <v>0</v>
      </c>
    </row>
    <row r="46" spans="1:7" x14ac:dyDescent="0.3">
      <c r="A46" s="55"/>
      <c r="B46" s="56"/>
      <c r="C46" s="56"/>
      <c r="D46" s="56"/>
      <c r="E46" s="57"/>
      <c r="F46" s="12"/>
      <c r="G46" s="94">
        <f t="shared" si="0"/>
        <v>0</v>
      </c>
    </row>
    <row r="47" spans="1:7" x14ac:dyDescent="0.3">
      <c r="A47" s="55"/>
      <c r="B47" s="56"/>
      <c r="C47" s="56"/>
      <c r="D47" s="56"/>
      <c r="E47" s="57"/>
      <c r="F47" s="12"/>
      <c r="G47" s="94">
        <f t="shared" si="0"/>
        <v>0</v>
      </c>
    </row>
    <row r="48" spans="1:7" x14ac:dyDescent="0.3">
      <c r="A48" s="55"/>
      <c r="B48" s="56"/>
      <c r="C48" s="56"/>
      <c r="D48" s="56"/>
      <c r="E48" s="57"/>
      <c r="F48" s="12"/>
      <c r="G48" s="94">
        <f t="shared" si="0"/>
        <v>0</v>
      </c>
    </row>
    <row r="49" spans="1:7" x14ac:dyDescent="0.3">
      <c r="A49" s="55"/>
      <c r="B49" s="56"/>
      <c r="C49" s="56"/>
      <c r="D49" s="56"/>
      <c r="E49" s="57"/>
      <c r="F49" s="12"/>
      <c r="G49" s="94">
        <f t="shared" si="0"/>
        <v>0</v>
      </c>
    </row>
    <row r="50" spans="1:7" x14ac:dyDescent="0.3">
      <c r="A50" s="55"/>
      <c r="B50" s="56"/>
      <c r="C50" s="56"/>
      <c r="D50" s="56"/>
      <c r="E50" s="57"/>
      <c r="F50" s="12"/>
      <c r="G50" s="94">
        <f t="shared" si="0"/>
        <v>0</v>
      </c>
    </row>
    <row r="51" spans="1:7" x14ac:dyDescent="0.3">
      <c r="A51" s="55"/>
      <c r="B51" s="56"/>
      <c r="C51" s="56"/>
      <c r="D51" s="56"/>
      <c r="E51" s="57"/>
      <c r="F51" s="12"/>
      <c r="G51" s="94">
        <f t="shared" si="0"/>
        <v>0</v>
      </c>
    </row>
    <row r="52" spans="1:7" x14ac:dyDescent="0.3">
      <c r="A52" s="55"/>
      <c r="B52" s="56"/>
      <c r="C52" s="56"/>
      <c r="D52" s="56"/>
      <c r="E52" s="57"/>
      <c r="F52" s="12"/>
      <c r="G52" s="94">
        <f t="shared" si="0"/>
        <v>0</v>
      </c>
    </row>
    <row r="53" spans="1:7" x14ac:dyDescent="0.3">
      <c r="A53" s="55"/>
      <c r="B53" s="56"/>
      <c r="C53" s="56"/>
      <c r="D53" s="56"/>
      <c r="E53" s="57"/>
      <c r="F53" s="12"/>
      <c r="G53" s="94">
        <f t="shared" si="0"/>
        <v>0</v>
      </c>
    </row>
    <row r="54" spans="1:7" x14ac:dyDescent="0.3">
      <c r="A54" s="55"/>
      <c r="B54" s="56"/>
      <c r="C54" s="56"/>
      <c r="D54" s="56"/>
      <c r="E54" s="57"/>
      <c r="F54" s="12"/>
      <c r="G54" s="94">
        <f t="shared" si="0"/>
        <v>0</v>
      </c>
    </row>
    <row r="55" spans="1:7" x14ac:dyDescent="0.3">
      <c r="A55" s="55"/>
      <c r="B55" s="56"/>
      <c r="C55" s="56"/>
      <c r="D55" s="56"/>
      <c r="E55" s="57"/>
      <c r="F55" s="12"/>
      <c r="G55" s="94">
        <f t="shared" si="0"/>
        <v>0</v>
      </c>
    </row>
    <row r="56" spans="1:7" x14ac:dyDescent="0.3">
      <c r="A56" s="55"/>
      <c r="B56" s="56"/>
      <c r="C56" s="56"/>
      <c r="D56" s="56"/>
      <c r="E56" s="57"/>
      <c r="F56" s="12"/>
      <c r="G56" s="94">
        <f t="shared" si="0"/>
        <v>0</v>
      </c>
    </row>
    <row r="57" spans="1:7" x14ac:dyDescent="0.3">
      <c r="A57" s="55"/>
      <c r="B57" s="56"/>
      <c r="C57" s="56"/>
      <c r="D57" s="56"/>
      <c r="E57" s="57"/>
      <c r="F57" s="12"/>
      <c r="G57" s="94">
        <f t="shared" si="0"/>
        <v>0</v>
      </c>
    </row>
    <row r="58" spans="1:7" x14ac:dyDescent="0.3">
      <c r="A58" s="55"/>
      <c r="B58" s="56"/>
      <c r="C58" s="56"/>
      <c r="D58" s="56"/>
      <c r="E58" s="57"/>
      <c r="F58" s="12"/>
      <c r="G58" s="94">
        <f t="shared" si="0"/>
        <v>0</v>
      </c>
    </row>
    <row r="59" spans="1:7" x14ac:dyDescent="0.3">
      <c r="A59" s="55"/>
      <c r="B59" s="56"/>
      <c r="C59" s="56"/>
      <c r="D59" s="56"/>
      <c r="E59" s="57"/>
      <c r="F59" s="12"/>
      <c r="G59" s="94">
        <f t="shared" si="0"/>
        <v>0</v>
      </c>
    </row>
    <row r="60" spans="1:7" x14ac:dyDescent="0.3">
      <c r="A60" s="55"/>
      <c r="B60" s="56"/>
      <c r="C60" s="56"/>
      <c r="D60" s="56"/>
      <c r="E60" s="57"/>
      <c r="F60" s="12"/>
      <c r="G60" s="94">
        <f t="shared" si="0"/>
        <v>0</v>
      </c>
    </row>
    <row r="61" spans="1:7" x14ac:dyDescent="0.3">
      <c r="A61" s="55"/>
      <c r="B61" s="56"/>
      <c r="C61" s="56"/>
      <c r="D61" s="56"/>
      <c r="E61" s="57"/>
      <c r="F61" s="12"/>
      <c r="G61" s="94">
        <f t="shared" si="0"/>
        <v>0</v>
      </c>
    </row>
    <row r="62" spans="1:7" x14ac:dyDescent="0.3">
      <c r="A62" s="55"/>
      <c r="B62" s="56"/>
      <c r="C62" s="56"/>
      <c r="D62" s="56"/>
      <c r="E62" s="57"/>
      <c r="F62" s="12"/>
      <c r="G62" s="94">
        <f t="shared" si="0"/>
        <v>0</v>
      </c>
    </row>
    <row r="63" spans="1:7" x14ac:dyDescent="0.3">
      <c r="A63" s="55"/>
      <c r="B63" s="56"/>
      <c r="C63" s="56"/>
      <c r="D63" s="56"/>
      <c r="E63" s="57"/>
      <c r="F63" s="12"/>
      <c r="G63" s="94">
        <f t="shared" si="0"/>
        <v>0</v>
      </c>
    </row>
    <row r="64" spans="1:7" x14ac:dyDescent="0.3">
      <c r="A64" s="55"/>
      <c r="B64" s="56"/>
      <c r="C64" s="56"/>
      <c r="D64" s="56"/>
      <c r="E64" s="57"/>
      <c r="F64" s="12"/>
      <c r="G64" s="94">
        <f t="shared" si="0"/>
        <v>0</v>
      </c>
    </row>
    <row r="65" spans="1:7" x14ac:dyDescent="0.3">
      <c r="A65" s="55"/>
      <c r="B65" s="56"/>
      <c r="C65" s="56"/>
      <c r="D65" s="56"/>
      <c r="E65" s="57"/>
      <c r="F65" s="12"/>
      <c r="G65" s="94">
        <f t="shared" si="0"/>
        <v>0</v>
      </c>
    </row>
    <row r="66" spans="1:7" x14ac:dyDescent="0.3">
      <c r="A66" s="55"/>
      <c r="B66" s="56"/>
      <c r="C66" s="56"/>
      <c r="D66" s="56"/>
      <c r="E66" s="57"/>
      <c r="F66" s="12"/>
      <c r="G66" s="94">
        <f t="shared" si="0"/>
        <v>0</v>
      </c>
    </row>
    <row r="67" spans="1:7" x14ac:dyDescent="0.3">
      <c r="A67" s="55"/>
      <c r="B67" s="56"/>
      <c r="C67" s="56"/>
      <c r="D67" s="56"/>
      <c r="E67" s="57"/>
      <c r="F67" s="12"/>
      <c r="G67" s="94">
        <f t="shared" si="0"/>
        <v>0</v>
      </c>
    </row>
    <row r="68" spans="1:7" x14ac:dyDescent="0.3">
      <c r="A68" s="55"/>
      <c r="B68" s="56"/>
      <c r="C68" s="56"/>
      <c r="D68" s="56"/>
      <c r="E68" s="57"/>
      <c r="F68" s="12"/>
      <c r="G68" s="94">
        <f t="shared" si="0"/>
        <v>0</v>
      </c>
    </row>
    <row r="69" spans="1:7" x14ac:dyDescent="0.3">
      <c r="A69" s="55"/>
      <c r="B69" s="56"/>
      <c r="C69" s="56"/>
      <c r="D69" s="56"/>
      <c r="E69" s="57"/>
      <c r="F69" s="12"/>
      <c r="G69" s="94">
        <f t="shared" si="0"/>
        <v>0</v>
      </c>
    </row>
    <row r="70" spans="1:7" x14ac:dyDescent="0.3">
      <c r="A70" s="55"/>
      <c r="B70" s="56"/>
      <c r="C70" s="56"/>
      <c r="D70" s="56"/>
      <c r="E70" s="57"/>
      <c r="F70" s="12"/>
      <c r="G70" s="94">
        <f t="shared" si="0"/>
        <v>0</v>
      </c>
    </row>
    <row r="71" spans="1:7" s="2" customFormat="1" ht="12.75" customHeight="1" thickBot="1" x14ac:dyDescent="0.35">
      <c r="A71" s="137" t="str">
        <f>CONCATENATE("Total ",A7)</f>
        <v>Total Services Costs</v>
      </c>
      <c r="B71" s="138"/>
      <c r="C71" s="138"/>
      <c r="D71" s="138"/>
      <c r="E71" s="138"/>
      <c r="F71" s="139"/>
      <c r="G71" s="36">
        <f>SUM(G9:G70)</f>
        <v>0</v>
      </c>
    </row>
    <row r="72" spans="1:7" s="2" customFormat="1" x14ac:dyDescent="0.3">
      <c r="A72" s="52"/>
      <c r="B72" s="52"/>
      <c r="C72" s="52"/>
      <c r="D72" s="52"/>
      <c r="E72" s="52"/>
      <c r="F72" s="71" t="s">
        <v>77</v>
      </c>
      <c r="G72" s="47" t="str">
        <f>IF(G71=Summary!C131,"OK","ERROR")</f>
        <v>OK</v>
      </c>
    </row>
    <row r="73" spans="1:7" x14ac:dyDescent="0.3">
      <c r="A73" s="48"/>
      <c r="B73" s="48"/>
      <c r="C73" s="48"/>
      <c r="D73" s="48"/>
      <c r="E73" s="47"/>
      <c r="F73" s="48"/>
      <c r="G73" s="48"/>
    </row>
    <row r="74" spans="1:7" x14ac:dyDescent="0.3">
      <c r="A74" s="48" t="s">
        <v>79</v>
      </c>
      <c r="B74" s="48"/>
      <c r="C74" s="48"/>
      <c r="D74" s="48"/>
      <c r="E74" s="47"/>
      <c r="F74" s="48"/>
      <c r="G74" s="48"/>
    </row>
    <row r="75" spans="1:7" s="2" customFormat="1" x14ac:dyDescent="0.3">
      <c r="A75" s="52"/>
      <c r="B75" s="52"/>
      <c r="C75" s="52"/>
      <c r="D75" s="52"/>
      <c r="E75" s="52"/>
      <c r="F75" s="52"/>
      <c r="G75" s="53"/>
    </row>
    <row r="76" spans="1:7" s="2" customFormat="1" x14ac:dyDescent="0.3">
      <c r="A76" s="52"/>
      <c r="B76" s="52"/>
      <c r="C76" s="52"/>
      <c r="D76" s="52"/>
      <c r="E76" s="52"/>
      <c r="F76" s="52"/>
      <c r="G76" s="53"/>
    </row>
    <row r="77" spans="1:7" s="2" customFormat="1" x14ac:dyDescent="0.3">
      <c r="A77" s="52"/>
      <c r="B77" s="52"/>
      <c r="C77" s="52"/>
      <c r="D77" s="52"/>
      <c r="E77" s="52"/>
      <c r="F77" s="52"/>
      <c r="G77" s="53"/>
    </row>
    <row r="78" spans="1:7" s="2" customFormat="1" x14ac:dyDescent="0.3">
      <c r="A78" s="52"/>
      <c r="B78" s="52"/>
      <c r="C78" s="52"/>
      <c r="D78" s="52"/>
      <c r="E78" s="52"/>
      <c r="F78" s="52"/>
      <c r="G78" s="53"/>
    </row>
    <row r="79" spans="1:7" s="2" customFormat="1" x14ac:dyDescent="0.3">
      <c r="A79" s="52"/>
      <c r="B79" s="52"/>
      <c r="C79" s="52"/>
      <c r="D79" s="52"/>
      <c r="E79" s="52"/>
      <c r="F79" s="52"/>
      <c r="G79" s="53"/>
    </row>
    <row r="80" spans="1:7" s="2" customFormat="1" x14ac:dyDescent="0.3">
      <c r="A80" s="52"/>
      <c r="B80" s="52"/>
      <c r="C80" s="52"/>
      <c r="D80" s="52"/>
      <c r="E80" s="52"/>
      <c r="F80" s="52"/>
      <c r="G80" s="53"/>
    </row>
    <row r="81" spans="1:7" x14ac:dyDescent="0.3">
      <c r="A81" s="48"/>
      <c r="B81" s="48"/>
      <c r="C81" s="48"/>
      <c r="D81" s="48"/>
      <c r="E81" s="47"/>
      <c r="F81" s="48"/>
      <c r="G81" s="48"/>
    </row>
    <row r="82" spans="1:7" x14ac:dyDescent="0.3">
      <c r="A82" s="48"/>
      <c r="B82" s="48"/>
      <c r="C82" s="48"/>
      <c r="D82" s="48"/>
      <c r="E82" s="47"/>
      <c r="F82" s="48"/>
      <c r="G82" s="48"/>
    </row>
    <row r="83" spans="1:7" x14ac:dyDescent="0.3">
      <c r="A83" s="48"/>
      <c r="B83" s="48"/>
      <c r="C83" s="48"/>
      <c r="D83" s="48"/>
      <c r="E83" s="47"/>
      <c r="F83" s="48"/>
      <c r="G83" s="48"/>
    </row>
    <row r="84" spans="1:7" x14ac:dyDescent="0.3">
      <c r="A84" s="48"/>
      <c r="B84" s="48"/>
      <c r="C84" s="48"/>
      <c r="D84" s="48"/>
      <c r="E84" s="47"/>
      <c r="F84" s="48"/>
      <c r="G84" s="48"/>
    </row>
    <row r="85" spans="1:7" x14ac:dyDescent="0.3">
      <c r="A85" s="48"/>
      <c r="B85" s="48"/>
      <c r="C85" s="48"/>
      <c r="D85" s="48"/>
      <c r="E85" s="47"/>
      <c r="F85" s="48"/>
      <c r="G85" s="48"/>
    </row>
    <row r="86" spans="1:7" x14ac:dyDescent="0.3">
      <c r="A86" s="48"/>
      <c r="B86" s="48"/>
      <c r="C86" s="48"/>
      <c r="D86" s="48"/>
      <c r="E86" s="47"/>
      <c r="F86" s="48"/>
      <c r="G86" s="48"/>
    </row>
    <row r="87" spans="1:7" x14ac:dyDescent="0.3">
      <c r="A87" s="48"/>
      <c r="B87" s="48"/>
      <c r="C87" s="48"/>
      <c r="D87" s="48"/>
      <c r="E87" s="47"/>
      <c r="F87" s="48"/>
      <c r="G87" s="48"/>
    </row>
    <row r="88" spans="1:7" x14ac:dyDescent="0.3">
      <c r="A88" s="48"/>
      <c r="B88" s="48"/>
      <c r="C88" s="48"/>
      <c r="D88" s="48"/>
      <c r="E88" s="47"/>
      <c r="F88" s="48"/>
      <c r="G88" s="48"/>
    </row>
    <row r="89" spans="1:7" x14ac:dyDescent="0.3">
      <c r="A89" s="48"/>
      <c r="B89" s="48"/>
      <c r="C89" s="48"/>
      <c r="D89" s="48"/>
      <c r="E89" s="47"/>
      <c r="F89" s="48"/>
      <c r="G89" s="48"/>
    </row>
    <row r="90" spans="1:7" x14ac:dyDescent="0.3">
      <c r="A90" s="48"/>
      <c r="B90" s="48"/>
      <c r="C90" s="48"/>
      <c r="D90" s="48"/>
      <c r="E90" s="47"/>
      <c r="F90" s="48"/>
      <c r="G90" s="48"/>
    </row>
    <row r="91" spans="1:7" x14ac:dyDescent="0.3">
      <c r="A91" s="48"/>
      <c r="B91" s="48"/>
      <c r="C91" s="48"/>
      <c r="D91" s="48"/>
      <c r="E91" s="47"/>
      <c r="F91" s="48"/>
      <c r="G91" s="48"/>
    </row>
    <row r="92" spans="1:7" x14ac:dyDescent="0.3">
      <c r="A92" s="48"/>
      <c r="B92" s="48"/>
      <c r="C92" s="48"/>
      <c r="D92" s="48"/>
      <c r="E92" s="47"/>
      <c r="F92" s="48"/>
      <c r="G92" s="48"/>
    </row>
    <row r="93" spans="1:7" x14ac:dyDescent="0.3">
      <c r="A93" s="48"/>
      <c r="B93" s="48"/>
      <c r="C93" s="48"/>
      <c r="D93" s="48"/>
      <c r="E93" s="47"/>
      <c r="F93" s="48"/>
      <c r="G93" s="48"/>
    </row>
    <row r="94" spans="1:7" x14ac:dyDescent="0.3">
      <c r="A94" s="48"/>
      <c r="B94" s="48"/>
      <c r="C94" s="48"/>
      <c r="D94" s="48"/>
      <c r="E94" s="47"/>
      <c r="F94" s="48"/>
      <c r="G94" s="48"/>
    </row>
    <row r="95" spans="1:7" x14ac:dyDescent="0.3">
      <c r="A95" s="48"/>
      <c r="B95" s="48"/>
      <c r="C95" s="48"/>
      <c r="D95" s="48"/>
      <c r="E95" s="47"/>
      <c r="F95" s="48"/>
      <c r="G95" s="48"/>
    </row>
    <row r="96" spans="1:7" x14ac:dyDescent="0.3">
      <c r="A96" s="48"/>
      <c r="B96" s="48"/>
      <c r="C96" s="48"/>
      <c r="D96" s="48"/>
      <c r="E96" s="47"/>
      <c r="F96" s="48"/>
      <c r="G96" s="48"/>
    </row>
    <row r="97" spans="1:7" x14ac:dyDescent="0.3">
      <c r="A97" s="48"/>
      <c r="B97" s="48"/>
      <c r="C97" s="48"/>
      <c r="D97" s="48"/>
      <c r="E97" s="47"/>
      <c r="F97" s="48"/>
      <c r="G97" s="48"/>
    </row>
    <row r="98" spans="1:7" x14ac:dyDescent="0.3">
      <c r="A98" s="48"/>
      <c r="B98" s="48"/>
      <c r="C98" s="48"/>
      <c r="D98" s="48"/>
      <c r="E98" s="47"/>
      <c r="F98" s="48"/>
      <c r="G98" s="48"/>
    </row>
    <row r="99" spans="1:7" x14ac:dyDescent="0.3">
      <c r="A99" s="48"/>
      <c r="B99" s="48"/>
      <c r="C99" s="48"/>
      <c r="D99" s="48"/>
      <c r="E99" s="47"/>
      <c r="F99" s="48"/>
      <c r="G99" s="48"/>
    </row>
    <row r="100" spans="1:7" x14ac:dyDescent="0.3">
      <c r="A100" s="48"/>
      <c r="B100" s="48"/>
      <c r="C100" s="48"/>
      <c r="D100" s="48"/>
      <c r="E100" s="47"/>
      <c r="F100" s="48"/>
      <c r="G100" s="48"/>
    </row>
    <row r="101" spans="1:7" x14ac:dyDescent="0.3">
      <c r="A101" s="48"/>
      <c r="B101" s="48"/>
      <c r="C101" s="48"/>
      <c r="D101" s="48"/>
      <c r="E101" s="47"/>
      <c r="F101" s="48"/>
      <c r="G101" s="48"/>
    </row>
    <row r="102" spans="1:7" x14ac:dyDescent="0.3">
      <c r="A102" s="48"/>
      <c r="B102" s="48"/>
      <c r="C102" s="48"/>
      <c r="D102" s="48"/>
      <c r="E102" s="47"/>
      <c r="F102" s="48"/>
      <c r="G102" s="48"/>
    </row>
    <row r="103" spans="1:7" x14ac:dyDescent="0.3">
      <c r="A103" s="48"/>
      <c r="B103" s="48"/>
      <c r="C103" s="48"/>
      <c r="D103" s="48"/>
      <c r="E103" s="47"/>
      <c r="F103" s="48"/>
      <c r="G103" s="48"/>
    </row>
    <row r="104" spans="1:7" x14ac:dyDescent="0.3">
      <c r="A104" s="48"/>
      <c r="B104" s="48"/>
      <c r="C104" s="48"/>
      <c r="D104" s="48"/>
      <c r="E104" s="47"/>
      <c r="F104" s="48"/>
      <c r="G104" s="48"/>
    </row>
    <row r="105" spans="1:7" x14ac:dyDescent="0.3">
      <c r="A105" s="48"/>
      <c r="B105" s="48"/>
      <c r="C105" s="48"/>
      <c r="D105" s="48"/>
      <c r="E105" s="47"/>
      <c r="F105" s="48"/>
      <c r="G105" s="48"/>
    </row>
    <row r="106" spans="1:7" x14ac:dyDescent="0.3">
      <c r="A106" s="48"/>
      <c r="B106" s="48"/>
      <c r="C106" s="48"/>
      <c r="D106" s="48"/>
      <c r="E106" s="47"/>
      <c r="F106" s="48"/>
      <c r="G106" s="48"/>
    </row>
    <row r="107" spans="1:7" x14ac:dyDescent="0.3">
      <c r="A107" s="48"/>
      <c r="B107" s="48"/>
      <c r="C107" s="48"/>
      <c r="D107" s="48"/>
      <c r="E107" s="47"/>
      <c r="F107" s="48"/>
      <c r="G107" s="48"/>
    </row>
    <row r="108" spans="1:7" x14ac:dyDescent="0.3">
      <c r="A108" s="48"/>
      <c r="B108" s="48"/>
      <c r="C108" s="48"/>
      <c r="D108" s="48"/>
      <c r="E108" s="47"/>
      <c r="F108" s="48"/>
      <c r="G108" s="48"/>
    </row>
  </sheetData>
  <sheetProtection insertRows="0" deleteRows="0" selectLockedCells="1"/>
  <mergeCells count="2">
    <mergeCell ref="A71:F71"/>
    <mergeCell ref="A7:G7"/>
  </mergeCells>
  <conditionalFormatting sqref="G72">
    <cfRule type="cellIs" dxfId="3" priority="1" operator="equal">
      <formula>"ERROR"</formula>
    </cfRule>
  </conditionalFormatting>
  <dataValidations count="1">
    <dataValidation type="list" allowBlank="1" showInputMessage="1" showErrorMessage="1" sqref="B9:B70" xr:uid="{00000000-0002-0000-0300-000001000000}">
      <formula1>Services</formula1>
    </dataValidation>
  </dataValidations>
  <pageMargins left="0.25" right="0.25" top="0.75" bottom="0.75" header="0.3" footer="0.3"/>
  <pageSetup orientation="landscape" horizontalDpi="300" verticalDpi="300" r:id="rId1"/>
  <rowBreaks count="1" manualBreakCount="1">
    <brk id="73"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05210E0-B0C6-481C-A75D-1E7D1AD5EFF6}">
          <x14:formula1>
            <xm:f>Modules!$A$1:$A$37</xm:f>
          </x14:formula1>
          <xm:sqref>C9:C70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74"/>
  <sheetViews>
    <sheetView zoomScale="115" zoomScaleNormal="115" zoomScalePageLayoutView="80" workbookViewId="0">
      <pane ySplit="8" topLeftCell="A9" activePane="bottomLeft" state="frozen"/>
      <selection activeCell="A5" sqref="A5:B5"/>
      <selection pane="bottomLeft" activeCell="C13" sqref="C13"/>
    </sheetView>
  </sheetViews>
  <sheetFormatPr defaultColWidth="9.109375" defaultRowHeight="13.8" x14ac:dyDescent="0.3"/>
  <cols>
    <col min="1" max="1" width="16.6640625" style="14" customWidth="1"/>
    <col min="2" max="2" width="14.33203125" style="14" customWidth="1"/>
    <col min="3" max="3" width="33.6640625" style="14" customWidth="1"/>
    <col min="4" max="6" width="10.6640625" style="14" customWidth="1"/>
    <col min="7" max="7" width="6.5546875" style="14" bestFit="1" customWidth="1"/>
    <col min="8" max="13" width="10.6640625" style="14" customWidth="1"/>
    <col min="14" max="14" width="14.109375" style="14" customWidth="1"/>
    <col min="15" max="15" width="9.5546875" style="14" bestFit="1" customWidth="1"/>
    <col min="16" max="17" width="10.33203125" style="14" customWidth="1"/>
    <col min="18" max="16384" width="9.109375" style="14"/>
  </cols>
  <sheetData>
    <row r="1" spans="1:17" s="1" customFormat="1" ht="15.6" x14ac:dyDescent="0.3">
      <c r="A1" s="42" t="str">
        <f>CONCATENATE(Summary!$A$3,"  ", Summary!$B$3)</f>
        <v>Proposer Name:  &lt;Enter Proposer Name&gt;</v>
      </c>
      <c r="B1" s="42"/>
      <c r="C1" s="43"/>
      <c r="D1" s="42"/>
      <c r="E1" s="42"/>
      <c r="F1" s="42"/>
      <c r="G1" s="42"/>
      <c r="H1" s="42"/>
      <c r="I1" s="42"/>
      <c r="J1" s="42"/>
      <c r="K1" s="42"/>
      <c r="L1" s="42"/>
      <c r="M1" s="42"/>
      <c r="N1" s="45" t="str">
        <f>CONCATENATE(Summary!$A$4,"   ",Summary!$B$4)</f>
        <v>Solution Name:   &lt;Enter Solution Description&gt;</v>
      </c>
    </row>
    <row r="2" spans="1:17" x14ac:dyDescent="0.3">
      <c r="A2" s="46"/>
      <c r="B2" s="46"/>
      <c r="C2" s="46"/>
      <c r="D2" s="48"/>
      <c r="E2" s="48"/>
      <c r="F2" s="48"/>
      <c r="G2" s="48"/>
      <c r="H2" s="48"/>
      <c r="I2" s="48"/>
      <c r="J2" s="48"/>
      <c r="K2" s="48"/>
      <c r="L2" s="48"/>
      <c r="M2" s="48"/>
      <c r="N2" s="48"/>
    </row>
    <row r="3" spans="1:17" x14ac:dyDescent="0.3">
      <c r="A3" s="119" t="s">
        <v>108</v>
      </c>
      <c r="B3" s="46"/>
      <c r="C3" s="46"/>
      <c r="D3" s="48"/>
      <c r="E3" s="48"/>
      <c r="F3" s="48"/>
      <c r="G3" s="48"/>
      <c r="H3" s="48"/>
      <c r="I3" s="48"/>
      <c r="J3" s="48"/>
      <c r="K3" s="48"/>
      <c r="L3" s="48"/>
      <c r="M3" s="48"/>
      <c r="N3" s="48"/>
    </row>
    <row r="4" spans="1:17" x14ac:dyDescent="0.3">
      <c r="A4" s="46" t="s">
        <v>78</v>
      </c>
      <c r="B4" s="48"/>
      <c r="C4" s="48"/>
      <c r="D4" s="48"/>
      <c r="E4" s="48"/>
      <c r="F4" s="48"/>
      <c r="G4" s="48"/>
      <c r="H4" s="48"/>
      <c r="I4" s="48"/>
      <c r="J4" s="48"/>
      <c r="K4" s="48"/>
      <c r="L4" s="48"/>
      <c r="M4" s="48"/>
      <c r="N4" s="48"/>
      <c r="P4" s="2"/>
      <c r="Q4" s="2"/>
    </row>
    <row r="5" spans="1:17" x14ac:dyDescent="0.3">
      <c r="A5" s="48" t="s">
        <v>103</v>
      </c>
      <c r="B5" s="48"/>
      <c r="C5" s="48"/>
      <c r="D5" s="48"/>
      <c r="E5" s="48"/>
      <c r="F5" s="48"/>
      <c r="G5" s="51"/>
      <c r="H5" s="51"/>
      <c r="I5" s="51"/>
      <c r="J5" s="51"/>
      <c r="K5" s="51"/>
      <c r="L5" s="51"/>
      <c r="M5" s="51"/>
      <c r="N5" s="48"/>
    </row>
    <row r="6" spans="1:17" ht="14.4" thickBot="1" x14ac:dyDescent="0.35">
      <c r="A6" s="48"/>
      <c r="B6" s="48"/>
      <c r="C6" s="48"/>
      <c r="D6" s="48"/>
      <c r="E6" s="48"/>
      <c r="F6" s="48"/>
      <c r="G6" s="51"/>
      <c r="H6" s="51"/>
      <c r="I6" s="51"/>
      <c r="J6" s="51"/>
      <c r="K6" s="51"/>
      <c r="L6" s="51"/>
      <c r="M6" s="51"/>
      <c r="N6" s="48"/>
    </row>
    <row r="7" spans="1:17" ht="15.6" x14ac:dyDescent="0.3">
      <c r="A7" s="134" t="s">
        <v>85</v>
      </c>
      <c r="B7" s="135"/>
      <c r="C7" s="135"/>
      <c r="D7" s="135"/>
      <c r="E7" s="135"/>
      <c r="F7" s="135"/>
      <c r="G7" s="135"/>
      <c r="H7" s="135"/>
      <c r="I7" s="135"/>
      <c r="J7" s="135"/>
      <c r="K7" s="135"/>
      <c r="L7" s="135"/>
      <c r="M7" s="135"/>
      <c r="N7" s="136"/>
    </row>
    <row r="8" spans="1:17" x14ac:dyDescent="0.3">
      <c r="A8" s="29" t="s">
        <v>73</v>
      </c>
      <c r="B8" s="11" t="s">
        <v>74</v>
      </c>
      <c r="C8" s="11" t="s">
        <v>82</v>
      </c>
      <c r="D8" s="11" t="s">
        <v>64</v>
      </c>
      <c r="E8" s="11" t="s">
        <v>65</v>
      </c>
      <c r="F8" s="11" t="s">
        <v>66</v>
      </c>
      <c r="G8" s="11" t="s">
        <v>67</v>
      </c>
      <c r="H8" s="11" t="s">
        <v>68</v>
      </c>
      <c r="I8" s="11" t="s">
        <v>109</v>
      </c>
      <c r="J8" s="11" t="s">
        <v>110</v>
      </c>
      <c r="K8" s="11" t="s">
        <v>111</v>
      </c>
      <c r="L8" s="11" t="s">
        <v>112</v>
      </c>
      <c r="M8" s="11" t="s">
        <v>113</v>
      </c>
      <c r="N8" s="30" t="s">
        <v>69</v>
      </c>
    </row>
    <row r="9" spans="1:17" x14ac:dyDescent="0.3">
      <c r="A9" s="32"/>
      <c r="B9" s="28"/>
      <c r="C9" s="28"/>
      <c r="D9" s="27"/>
      <c r="E9" s="27"/>
      <c r="F9" s="27"/>
      <c r="G9" s="27"/>
      <c r="H9" s="27"/>
      <c r="I9" s="27"/>
      <c r="J9" s="27"/>
      <c r="K9" s="27"/>
      <c r="L9" s="27"/>
      <c r="M9" s="27"/>
      <c r="N9" s="31">
        <f>SUM(D9:M9)</f>
        <v>0</v>
      </c>
      <c r="O9" s="15"/>
    </row>
    <row r="10" spans="1:17" x14ac:dyDescent="0.3">
      <c r="A10" s="32"/>
      <c r="B10" s="28"/>
      <c r="C10" s="28"/>
      <c r="D10" s="27"/>
      <c r="E10" s="27"/>
      <c r="F10" s="27"/>
      <c r="G10" s="27"/>
      <c r="H10" s="27"/>
      <c r="I10" s="27"/>
      <c r="J10" s="27"/>
      <c r="K10" s="27"/>
      <c r="L10" s="27"/>
      <c r="M10" s="27"/>
      <c r="N10" s="31">
        <f t="shared" ref="N10:N36" si="0">SUM(D10:M10)</f>
        <v>0</v>
      </c>
    </row>
    <row r="11" spans="1:17" x14ac:dyDescent="0.3">
      <c r="A11" s="32"/>
      <c r="B11" s="28"/>
      <c r="C11" s="28"/>
      <c r="D11" s="27"/>
      <c r="E11" s="27"/>
      <c r="F11" s="27"/>
      <c r="G11" s="27"/>
      <c r="H11" s="27"/>
      <c r="I11" s="27"/>
      <c r="J11" s="27"/>
      <c r="K11" s="27"/>
      <c r="L11" s="27"/>
      <c r="M11" s="27"/>
      <c r="N11" s="31">
        <f t="shared" si="0"/>
        <v>0</v>
      </c>
    </row>
    <row r="12" spans="1:17" x14ac:dyDescent="0.3">
      <c r="A12" s="32"/>
      <c r="B12" s="28"/>
      <c r="C12" s="28"/>
      <c r="D12" s="27"/>
      <c r="E12" s="27"/>
      <c r="F12" s="27"/>
      <c r="G12" s="27"/>
      <c r="H12" s="27"/>
      <c r="I12" s="27"/>
      <c r="J12" s="27"/>
      <c r="K12" s="27"/>
      <c r="L12" s="27"/>
      <c r="M12" s="27"/>
      <c r="N12" s="31">
        <f t="shared" si="0"/>
        <v>0</v>
      </c>
    </row>
    <row r="13" spans="1:17" x14ac:dyDescent="0.3">
      <c r="A13" s="32"/>
      <c r="B13" s="28"/>
      <c r="C13" s="28"/>
      <c r="D13" s="27"/>
      <c r="E13" s="27"/>
      <c r="F13" s="27"/>
      <c r="G13" s="27"/>
      <c r="H13" s="27"/>
      <c r="I13" s="120"/>
      <c r="J13" s="120"/>
      <c r="K13" s="120"/>
      <c r="L13" s="120"/>
      <c r="M13" s="120"/>
      <c r="N13" s="31">
        <f t="shared" si="0"/>
        <v>0</v>
      </c>
    </row>
    <row r="14" spans="1:17" x14ac:dyDescent="0.3">
      <c r="A14" s="32"/>
      <c r="B14" s="28"/>
      <c r="C14" s="28"/>
      <c r="D14" s="27"/>
      <c r="E14" s="27"/>
      <c r="F14" s="27"/>
      <c r="G14" s="27"/>
      <c r="H14" s="27"/>
      <c r="I14" s="120"/>
      <c r="J14" s="120"/>
      <c r="K14" s="120"/>
      <c r="L14" s="120"/>
      <c r="M14" s="120"/>
      <c r="N14" s="31">
        <f t="shared" si="0"/>
        <v>0</v>
      </c>
      <c r="O14" s="15"/>
    </row>
    <row r="15" spans="1:17" x14ac:dyDescent="0.3">
      <c r="A15" s="32"/>
      <c r="B15" s="28"/>
      <c r="C15" s="28"/>
      <c r="D15" s="27"/>
      <c r="E15" s="27"/>
      <c r="F15" s="27"/>
      <c r="G15" s="27"/>
      <c r="H15" s="27"/>
      <c r="I15" s="120"/>
      <c r="J15" s="120"/>
      <c r="K15" s="120"/>
      <c r="L15" s="120"/>
      <c r="M15" s="120"/>
      <c r="N15" s="31">
        <f t="shared" si="0"/>
        <v>0</v>
      </c>
    </row>
    <row r="16" spans="1:17" x14ac:dyDescent="0.3">
      <c r="A16" s="32"/>
      <c r="B16" s="28"/>
      <c r="C16" s="28"/>
      <c r="D16" s="27"/>
      <c r="E16" s="27"/>
      <c r="F16" s="27"/>
      <c r="G16" s="27"/>
      <c r="H16" s="27"/>
      <c r="I16" s="120"/>
      <c r="J16" s="120"/>
      <c r="K16" s="120"/>
      <c r="L16" s="120"/>
      <c r="M16" s="120"/>
      <c r="N16" s="31">
        <f t="shared" si="0"/>
        <v>0</v>
      </c>
    </row>
    <row r="17" spans="1:15" x14ac:dyDescent="0.3">
      <c r="A17" s="32"/>
      <c r="B17" s="28"/>
      <c r="C17" s="28"/>
      <c r="D17" s="27"/>
      <c r="E17" s="27"/>
      <c r="F17" s="27"/>
      <c r="G17" s="27"/>
      <c r="H17" s="27"/>
      <c r="I17" s="120"/>
      <c r="J17" s="120"/>
      <c r="K17" s="120"/>
      <c r="L17" s="120"/>
      <c r="M17" s="120"/>
      <c r="N17" s="31">
        <f t="shared" si="0"/>
        <v>0</v>
      </c>
    </row>
    <row r="18" spans="1:15" x14ac:dyDescent="0.3">
      <c r="A18" s="32"/>
      <c r="B18" s="28"/>
      <c r="C18" s="28"/>
      <c r="D18" s="27"/>
      <c r="E18" s="27"/>
      <c r="F18" s="27"/>
      <c r="G18" s="27"/>
      <c r="H18" s="27"/>
      <c r="I18" s="120"/>
      <c r="J18" s="120"/>
      <c r="K18" s="120"/>
      <c r="L18" s="120"/>
      <c r="M18" s="120"/>
      <c r="N18" s="31">
        <f t="shared" si="0"/>
        <v>0</v>
      </c>
    </row>
    <row r="19" spans="1:15" x14ac:dyDescent="0.3">
      <c r="A19" s="32"/>
      <c r="B19" s="28"/>
      <c r="C19" s="28"/>
      <c r="D19" s="27"/>
      <c r="E19" s="27"/>
      <c r="F19" s="27"/>
      <c r="G19" s="27"/>
      <c r="H19" s="27"/>
      <c r="I19" s="120"/>
      <c r="J19" s="120"/>
      <c r="K19" s="120"/>
      <c r="L19" s="120"/>
      <c r="M19" s="120"/>
      <c r="N19" s="31">
        <f t="shared" si="0"/>
        <v>0</v>
      </c>
      <c r="O19" s="15"/>
    </row>
    <row r="20" spans="1:15" x14ac:dyDescent="0.3">
      <c r="A20" s="32"/>
      <c r="B20" s="28"/>
      <c r="C20" s="28"/>
      <c r="D20" s="27"/>
      <c r="E20" s="27"/>
      <c r="F20" s="27"/>
      <c r="G20" s="27"/>
      <c r="H20" s="27"/>
      <c r="I20" s="120"/>
      <c r="J20" s="120"/>
      <c r="K20" s="120"/>
      <c r="L20" s="120"/>
      <c r="M20" s="120"/>
      <c r="N20" s="31">
        <f t="shared" si="0"/>
        <v>0</v>
      </c>
    </row>
    <row r="21" spans="1:15" x14ac:dyDescent="0.3">
      <c r="A21" s="32"/>
      <c r="B21" s="28"/>
      <c r="C21" s="28"/>
      <c r="D21" s="27"/>
      <c r="E21" s="27"/>
      <c r="F21" s="27"/>
      <c r="G21" s="27"/>
      <c r="H21" s="27"/>
      <c r="I21" s="120"/>
      <c r="J21" s="120"/>
      <c r="K21" s="120"/>
      <c r="L21" s="120"/>
      <c r="M21" s="120"/>
      <c r="N21" s="31">
        <f t="shared" si="0"/>
        <v>0</v>
      </c>
    </row>
    <row r="22" spans="1:15" x14ac:dyDescent="0.3">
      <c r="A22" s="32"/>
      <c r="B22" s="28"/>
      <c r="C22" s="28"/>
      <c r="D22" s="27"/>
      <c r="E22" s="27"/>
      <c r="F22" s="27"/>
      <c r="G22" s="27"/>
      <c r="H22" s="27"/>
      <c r="I22" s="120"/>
      <c r="J22" s="120"/>
      <c r="K22" s="120"/>
      <c r="L22" s="120"/>
      <c r="M22" s="120"/>
      <c r="N22" s="31">
        <f t="shared" si="0"/>
        <v>0</v>
      </c>
    </row>
    <row r="23" spans="1:15" x14ac:dyDescent="0.3">
      <c r="A23" s="32"/>
      <c r="B23" s="28"/>
      <c r="C23" s="28"/>
      <c r="D23" s="27"/>
      <c r="E23" s="27"/>
      <c r="F23" s="27"/>
      <c r="G23" s="27"/>
      <c r="H23" s="27"/>
      <c r="I23" s="120"/>
      <c r="J23" s="120"/>
      <c r="K23" s="120"/>
      <c r="L23" s="120"/>
      <c r="M23" s="120"/>
      <c r="N23" s="31">
        <f t="shared" si="0"/>
        <v>0</v>
      </c>
    </row>
    <row r="24" spans="1:15" x14ac:dyDescent="0.3">
      <c r="A24" s="32"/>
      <c r="B24" s="28"/>
      <c r="C24" s="28"/>
      <c r="D24" s="27"/>
      <c r="E24" s="27"/>
      <c r="F24" s="27"/>
      <c r="G24" s="27"/>
      <c r="H24" s="27"/>
      <c r="I24" s="120"/>
      <c r="J24" s="120"/>
      <c r="K24" s="120"/>
      <c r="L24" s="120"/>
      <c r="M24" s="120"/>
      <c r="N24" s="31">
        <f t="shared" si="0"/>
        <v>0</v>
      </c>
    </row>
    <row r="25" spans="1:15" x14ac:dyDescent="0.3">
      <c r="A25" s="32"/>
      <c r="B25" s="28"/>
      <c r="C25" s="28"/>
      <c r="D25" s="27"/>
      <c r="E25" s="27"/>
      <c r="F25" s="27"/>
      <c r="G25" s="27"/>
      <c r="H25" s="27"/>
      <c r="I25" s="120"/>
      <c r="J25" s="120"/>
      <c r="K25" s="120"/>
      <c r="L25" s="120"/>
      <c r="M25" s="120"/>
      <c r="N25" s="31">
        <f t="shared" si="0"/>
        <v>0</v>
      </c>
    </row>
    <row r="26" spans="1:15" x14ac:dyDescent="0.3">
      <c r="A26" s="32"/>
      <c r="B26" s="28"/>
      <c r="C26" s="28"/>
      <c r="D26" s="27"/>
      <c r="E26" s="27"/>
      <c r="F26" s="27"/>
      <c r="G26" s="27"/>
      <c r="H26" s="27"/>
      <c r="I26" s="120"/>
      <c r="J26" s="120"/>
      <c r="K26" s="120"/>
      <c r="L26" s="120"/>
      <c r="M26" s="120"/>
      <c r="N26" s="31">
        <f t="shared" si="0"/>
        <v>0</v>
      </c>
    </row>
    <row r="27" spans="1:15" x14ac:dyDescent="0.3">
      <c r="A27" s="32"/>
      <c r="B27" s="28"/>
      <c r="C27" s="28"/>
      <c r="D27" s="27"/>
      <c r="E27" s="27"/>
      <c r="F27" s="27"/>
      <c r="G27" s="27"/>
      <c r="H27" s="27"/>
      <c r="I27" s="120"/>
      <c r="J27" s="120"/>
      <c r="K27" s="120"/>
      <c r="L27" s="120"/>
      <c r="M27" s="120"/>
      <c r="N27" s="31">
        <f t="shared" si="0"/>
        <v>0</v>
      </c>
    </row>
    <row r="28" spans="1:15" x14ac:dyDescent="0.3">
      <c r="A28" s="32"/>
      <c r="B28" s="28"/>
      <c r="C28" s="28"/>
      <c r="D28" s="27"/>
      <c r="E28" s="27"/>
      <c r="F28" s="27"/>
      <c r="G28" s="27"/>
      <c r="H28" s="27"/>
      <c r="I28" s="120"/>
      <c r="J28" s="120"/>
      <c r="K28" s="120"/>
      <c r="L28" s="120"/>
      <c r="M28" s="120"/>
      <c r="N28" s="31">
        <f t="shared" si="0"/>
        <v>0</v>
      </c>
    </row>
    <row r="29" spans="1:15" x14ac:dyDescent="0.3">
      <c r="A29" s="32"/>
      <c r="B29" s="28"/>
      <c r="C29" s="28"/>
      <c r="D29" s="27"/>
      <c r="E29" s="27"/>
      <c r="F29" s="27"/>
      <c r="G29" s="27"/>
      <c r="H29" s="27"/>
      <c r="I29" s="120"/>
      <c r="J29" s="120"/>
      <c r="K29" s="120"/>
      <c r="L29" s="120"/>
      <c r="M29" s="120"/>
      <c r="N29" s="31">
        <f t="shared" si="0"/>
        <v>0</v>
      </c>
    </row>
    <row r="30" spans="1:15" x14ac:dyDescent="0.3">
      <c r="A30" s="32"/>
      <c r="B30" s="28"/>
      <c r="C30" s="28"/>
      <c r="D30" s="27"/>
      <c r="E30" s="27"/>
      <c r="F30" s="27"/>
      <c r="G30" s="27"/>
      <c r="H30" s="27"/>
      <c r="I30" s="120"/>
      <c r="J30" s="120"/>
      <c r="K30" s="120"/>
      <c r="L30" s="120"/>
      <c r="M30" s="120"/>
      <c r="N30" s="31">
        <f t="shared" si="0"/>
        <v>0</v>
      </c>
    </row>
    <row r="31" spans="1:15" x14ac:dyDescent="0.3">
      <c r="A31" s="32"/>
      <c r="B31" s="28"/>
      <c r="C31" s="28"/>
      <c r="D31" s="27"/>
      <c r="E31" s="27"/>
      <c r="F31" s="27"/>
      <c r="G31" s="27"/>
      <c r="H31" s="27"/>
      <c r="I31" s="120"/>
      <c r="J31" s="120"/>
      <c r="K31" s="120"/>
      <c r="L31" s="120"/>
      <c r="M31" s="120"/>
      <c r="N31" s="31">
        <f t="shared" si="0"/>
        <v>0</v>
      </c>
    </row>
    <row r="32" spans="1:15" x14ac:dyDescent="0.3">
      <c r="A32" s="32"/>
      <c r="B32" s="28"/>
      <c r="C32" s="28"/>
      <c r="D32" s="27"/>
      <c r="E32" s="27"/>
      <c r="F32" s="27"/>
      <c r="G32" s="27"/>
      <c r="H32" s="27"/>
      <c r="I32" s="120"/>
      <c r="J32" s="120"/>
      <c r="K32" s="120"/>
      <c r="L32" s="120"/>
      <c r="M32" s="120"/>
      <c r="N32" s="31">
        <f t="shared" si="0"/>
        <v>0</v>
      </c>
    </row>
    <row r="33" spans="1:17" x14ac:dyDescent="0.3">
      <c r="A33" s="32"/>
      <c r="B33" s="28"/>
      <c r="C33" s="28"/>
      <c r="D33" s="27"/>
      <c r="E33" s="27"/>
      <c r="F33" s="27"/>
      <c r="G33" s="27"/>
      <c r="H33" s="27"/>
      <c r="I33" s="120"/>
      <c r="J33" s="120"/>
      <c r="K33" s="120"/>
      <c r="L33" s="120"/>
      <c r="M33" s="120"/>
      <c r="N33" s="31">
        <f t="shared" si="0"/>
        <v>0</v>
      </c>
    </row>
    <row r="34" spans="1:17" x14ac:dyDescent="0.3">
      <c r="A34" s="32"/>
      <c r="B34" s="28"/>
      <c r="C34" s="28"/>
      <c r="D34" s="27"/>
      <c r="E34" s="27"/>
      <c r="F34" s="27"/>
      <c r="G34" s="27"/>
      <c r="H34" s="27"/>
      <c r="I34" s="120"/>
      <c r="J34" s="120"/>
      <c r="K34" s="120"/>
      <c r="L34" s="120"/>
      <c r="M34" s="120"/>
      <c r="N34" s="31">
        <f t="shared" si="0"/>
        <v>0</v>
      </c>
    </row>
    <row r="35" spans="1:17" x14ac:dyDescent="0.3">
      <c r="A35" s="32"/>
      <c r="B35" s="28"/>
      <c r="C35" s="28"/>
      <c r="D35" s="27"/>
      <c r="E35" s="27"/>
      <c r="F35" s="27"/>
      <c r="G35" s="27"/>
      <c r="H35" s="27"/>
      <c r="I35" s="120"/>
      <c r="J35" s="120"/>
      <c r="K35" s="120"/>
      <c r="L35" s="120"/>
      <c r="M35" s="120"/>
      <c r="N35" s="31">
        <f t="shared" si="0"/>
        <v>0</v>
      </c>
    </row>
    <row r="36" spans="1:17" x14ac:dyDescent="0.3">
      <c r="A36" s="32"/>
      <c r="B36" s="28"/>
      <c r="C36" s="28"/>
      <c r="D36" s="27"/>
      <c r="E36" s="27"/>
      <c r="F36" s="27"/>
      <c r="G36" s="27"/>
      <c r="H36" s="27"/>
      <c r="I36" s="120"/>
      <c r="J36" s="120"/>
      <c r="K36" s="120"/>
      <c r="L36" s="120"/>
      <c r="M36" s="120"/>
      <c r="N36" s="31">
        <f t="shared" si="0"/>
        <v>0</v>
      </c>
    </row>
    <row r="37" spans="1:17" s="2" customFormat="1" ht="14.4" thickBot="1" x14ac:dyDescent="0.35">
      <c r="A37" s="137" t="str">
        <f>CONCATENATE("Total ",A7)</f>
        <v>Total Hosting Costs</v>
      </c>
      <c r="B37" s="138"/>
      <c r="C37" s="138"/>
      <c r="D37" s="33">
        <f t="shared" ref="D37:N37" si="1">SUM(D9:D36)</f>
        <v>0</v>
      </c>
      <c r="E37" s="33">
        <f t="shared" si="1"/>
        <v>0</v>
      </c>
      <c r="F37" s="33">
        <f t="shared" si="1"/>
        <v>0</v>
      </c>
      <c r="G37" s="33">
        <f t="shared" si="1"/>
        <v>0</v>
      </c>
      <c r="H37" s="33">
        <f t="shared" si="1"/>
        <v>0</v>
      </c>
      <c r="I37" s="33">
        <f t="shared" si="1"/>
        <v>0</v>
      </c>
      <c r="J37" s="33">
        <f t="shared" si="1"/>
        <v>0</v>
      </c>
      <c r="K37" s="33">
        <f t="shared" si="1"/>
        <v>0</v>
      </c>
      <c r="L37" s="33">
        <f t="shared" si="1"/>
        <v>0</v>
      </c>
      <c r="M37" s="33">
        <f t="shared" si="1"/>
        <v>0</v>
      </c>
      <c r="N37" s="34">
        <f t="shared" si="1"/>
        <v>0</v>
      </c>
      <c r="P37" s="14"/>
      <c r="Q37" s="14"/>
    </row>
    <row r="38" spans="1:17" s="38" customFormat="1" x14ac:dyDescent="0.3">
      <c r="A38" s="49"/>
      <c r="B38" s="49"/>
      <c r="C38" s="49"/>
      <c r="D38" s="50" t="str">
        <f ca="1">IF(D37=Summary!D120,"OK","ERROR")</f>
        <v>OK</v>
      </c>
      <c r="E38" s="50" t="str">
        <f ca="1">IF(E37=Summary!E120,"OK","ERROR")</f>
        <v>OK</v>
      </c>
      <c r="F38" s="50" t="str">
        <f ca="1">IF(F37=Summary!F120,"OK","ERROR")</f>
        <v>OK</v>
      </c>
      <c r="G38" s="50" t="str">
        <f ca="1">IF(G37=Summary!G120,"OK","ERROR")</f>
        <v>OK</v>
      </c>
      <c r="H38" s="50" t="str">
        <f ca="1">IF(H37=Summary!H120,"OK","ERROR")</f>
        <v>OK</v>
      </c>
      <c r="I38" s="50" t="str">
        <f ca="1">IF(I37=Summary!I120,"OK","ERROR")</f>
        <v>OK</v>
      </c>
      <c r="J38" s="50" t="str">
        <f ca="1">IF(J37=Summary!J120,"OK","ERROR")</f>
        <v>OK</v>
      </c>
      <c r="K38" s="50" t="str">
        <f ca="1">IF(K37=Summary!K120,"OK","ERROR")</f>
        <v>OK</v>
      </c>
      <c r="L38" s="50" t="str">
        <f ca="1">IF(L37=Summary!L120,"OK","ERROR")</f>
        <v>OK</v>
      </c>
      <c r="M38" s="50" t="str">
        <f ca="1">IF(M37=Summary!M120,"OK","ERROR")</f>
        <v>OK</v>
      </c>
      <c r="N38" s="50" t="str">
        <f ca="1">IF(N37=Summary!N120,"OK","ERROR")</f>
        <v>OK</v>
      </c>
    </row>
    <row r="39" spans="1:17" x14ac:dyDescent="0.3">
      <c r="A39" s="48"/>
      <c r="B39" s="48"/>
      <c r="C39" s="48"/>
      <c r="D39" s="48"/>
      <c r="E39" s="48"/>
      <c r="F39" s="48"/>
      <c r="G39" s="51"/>
      <c r="H39" s="51"/>
      <c r="I39" s="51"/>
      <c r="J39" s="51"/>
      <c r="K39" s="51"/>
      <c r="L39" s="51"/>
      <c r="M39" s="51"/>
      <c r="N39" s="48"/>
    </row>
    <row r="40" spans="1:17" x14ac:dyDescent="0.3">
      <c r="A40" s="48" t="s">
        <v>79</v>
      </c>
      <c r="B40" s="48"/>
      <c r="C40" s="48"/>
      <c r="D40" s="48"/>
      <c r="E40" s="48"/>
      <c r="F40" s="48"/>
      <c r="G40" s="48"/>
      <c r="H40" s="48"/>
      <c r="I40" s="48"/>
      <c r="J40" s="48"/>
      <c r="K40" s="48"/>
      <c r="L40" s="48"/>
      <c r="M40" s="48"/>
      <c r="N40" s="48"/>
    </row>
    <row r="41" spans="1:17" s="2" customFormat="1" x14ac:dyDescent="0.3">
      <c r="A41" s="52"/>
      <c r="B41" s="52"/>
      <c r="C41" s="52"/>
      <c r="D41" s="53"/>
      <c r="E41" s="53"/>
      <c r="F41" s="53"/>
      <c r="G41" s="53"/>
      <c r="H41" s="53"/>
      <c r="I41" s="53"/>
      <c r="J41" s="53"/>
      <c r="K41" s="53"/>
      <c r="L41" s="53"/>
      <c r="M41" s="53"/>
      <c r="N41" s="53"/>
      <c r="P41" s="14"/>
      <c r="Q41" s="14"/>
    </row>
    <row r="42" spans="1:17" s="2" customFormat="1" x14ac:dyDescent="0.3">
      <c r="A42" s="52"/>
      <c r="B42" s="52"/>
      <c r="C42" s="52"/>
      <c r="D42" s="53"/>
      <c r="E42" s="53"/>
      <c r="F42" s="53"/>
      <c r="G42" s="53"/>
      <c r="H42" s="53"/>
      <c r="I42" s="53"/>
      <c r="J42" s="53"/>
      <c r="K42" s="53"/>
      <c r="L42" s="53"/>
      <c r="M42" s="53"/>
      <c r="N42" s="53"/>
    </row>
    <row r="43" spans="1:17" s="2" customFormat="1" x14ac:dyDescent="0.3">
      <c r="A43" s="52"/>
      <c r="B43" s="52"/>
      <c r="C43" s="52"/>
      <c r="D43" s="53"/>
      <c r="E43" s="53"/>
      <c r="F43" s="53"/>
      <c r="G43" s="53"/>
      <c r="H43" s="53"/>
      <c r="I43" s="53"/>
      <c r="J43" s="53"/>
      <c r="K43" s="53"/>
      <c r="L43" s="53"/>
      <c r="M43" s="53"/>
      <c r="N43" s="53"/>
    </row>
    <row r="44" spans="1:17" s="2" customFormat="1" x14ac:dyDescent="0.3">
      <c r="A44" s="52"/>
      <c r="B44" s="52"/>
      <c r="C44" s="52"/>
      <c r="D44" s="53"/>
      <c r="E44" s="53"/>
      <c r="F44" s="53"/>
      <c r="G44" s="53"/>
      <c r="H44" s="53"/>
      <c r="I44" s="53"/>
      <c r="J44" s="53"/>
      <c r="K44" s="53"/>
      <c r="L44" s="53"/>
      <c r="M44" s="53"/>
      <c r="N44" s="53"/>
    </row>
    <row r="45" spans="1:17" s="2" customFormat="1" x14ac:dyDescent="0.3">
      <c r="A45" s="52"/>
      <c r="B45" s="52"/>
      <c r="C45" s="52"/>
      <c r="D45" s="53"/>
      <c r="E45" s="53"/>
      <c r="F45" s="53"/>
      <c r="G45" s="53"/>
      <c r="H45" s="53"/>
      <c r="I45" s="53"/>
      <c r="J45" s="53"/>
      <c r="K45" s="53"/>
      <c r="L45" s="53"/>
      <c r="M45" s="53"/>
      <c r="N45" s="53"/>
    </row>
    <row r="46" spans="1:17" s="2" customFormat="1" x14ac:dyDescent="0.3">
      <c r="A46" s="52"/>
      <c r="B46" s="52"/>
      <c r="C46" s="52"/>
      <c r="D46" s="53"/>
      <c r="E46" s="53"/>
      <c r="F46" s="53"/>
      <c r="G46" s="53"/>
      <c r="H46" s="53"/>
      <c r="I46" s="53"/>
      <c r="J46" s="53"/>
      <c r="K46" s="53"/>
      <c r="L46" s="53"/>
      <c r="M46" s="53"/>
      <c r="N46" s="53"/>
    </row>
    <row r="47" spans="1:17" x14ac:dyDescent="0.3">
      <c r="A47" s="48"/>
      <c r="B47" s="48"/>
      <c r="C47" s="48"/>
      <c r="D47" s="48"/>
      <c r="E47" s="48"/>
      <c r="F47" s="48"/>
      <c r="G47" s="48"/>
      <c r="H47" s="48"/>
      <c r="I47" s="48"/>
      <c r="J47" s="48"/>
      <c r="K47" s="48"/>
      <c r="L47" s="48"/>
      <c r="M47" s="48"/>
      <c r="N47" s="48"/>
      <c r="P47" s="2"/>
      <c r="Q47" s="2"/>
    </row>
    <row r="48" spans="1:17" x14ac:dyDescent="0.3">
      <c r="A48" s="48"/>
      <c r="B48" s="48"/>
      <c r="C48" s="48"/>
      <c r="D48" s="48"/>
      <c r="E48" s="48"/>
      <c r="F48" s="48"/>
      <c r="G48" s="48"/>
      <c r="H48" s="48"/>
      <c r="I48" s="48"/>
      <c r="J48" s="48"/>
      <c r="K48" s="48"/>
      <c r="L48" s="48"/>
      <c r="M48" s="48"/>
      <c r="N48" s="48"/>
    </row>
    <row r="49" spans="1:14" x14ac:dyDescent="0.3">
      <c r="A49" s="48"/>
      <c r="B49" s="48"/>
      <c r="C49" s="48"/>
      <c r="D49" s="48"/>
      <c r="E49" s="48"/>
      <c r="F49" s="48"/>
      <c r="G49" s="48"/>
      <c r="H49" s="48"/>
      <c r="I49" s="48"/>
      <c r="J49" s="48"/>
      <c r="K49" s="48"/>
      <c r="L49" s="48"/>
      <c r="M49" s="48"/>
      <c r="N49" s="48"/>
    </row>
    <row r="50" spans="1:14" x14ac:dyDescent="0.3">
      <c r="A50" s="48"/>
      <c r="B50" s="48"/>
      <c r="C50" s="48"/>
      <c r="D50" s="48"/>
      <c r="E50" s="48"/>
      <c r="F50" s="48"/>
      <c r="G50" s="48"/>
      <c r="H50" s="48"/>
      <c r="I50" s="48"/>
      <c r="J50" s="48"/>
      <c r="K50" s="48"/>
      <c r="L50" s="48"/>
      <c r="M50" s="48"/>
      <c r="N50" s="48"/>
    </row>
    <row r="51" spans="1:14" x14ac:dyDescent="0.3">
      <c r="A51" s="48"/>
      <c r="B51" s="48"/>
      <c r="C51" s="48"/>
      <c r="D51" s="48"/>
      <c r="E51" s="48"/>
      <c r="F51" s="48"/>
      <c r="G51" s="48"/>
      <c r="H51" s="48"/>
      <c r="I51" s="48"/>
      <c r="J51" s="48"/>
      <c r="K51" s="48"/>
      <c r="L51" s="48"/>
      <c r="M51" s="48"/>
      <c r="N51" s="48"/>
    </row>
    <row r="52" spans="1:14" x14ac:dyDescent="0.3">
      <c r="A52" s="48"/>
      <c r="B52" s="48"/>
      <c r="C52" s="48"/>
      <c r="D52" s="48"/>
      <c r="E52" s="48"/>
      <c r="F52" s="48"/>
      <c r="G52" s="48"/>
      <c r="H52" s="48"/>
      <c r="I52" s="48"/>
      <c r="J52" s="48"/>
      <c r="K52" s="48"/>
      <c r="L52" s="48"/>
      <c r="M52" s="48"/>
      <c r="N52" s="48"/>
    </row>
    <row r="53" spans="1:14" x14ac:dyDescent="0.3">
      <c r="A53" s="48"/>
      <c r="B53" s="48"/>
      <c r="C53" s="48"/>
      <c r="D53" s="48"/>
      <c r="E53" s="48"/>
      <c r="F53" s="48"/>
      <c r="G53" s="48"/>
      <c r="H53" s="48"/>
      <c r="I53" s="48"/>
      <c r="J53" s="48"/>
      <c r="K53" s="48"/>
      <c r="L53" s="48"/>
      <c r="M53" s="48"/>
      <c r="N53" s="48"/>
    </row>
    <row r="54" spans="1:14" x14ac:dyDescent="0.3">
      <c r="A54" s="48"/>
      <c r="B54" s="48"/>
      <c r="C54" s="48"/>
      <c r="D54" s="48"/>
      <c r="E54" s="48"/>
      <c r="F54" s="48"/>
      <c r="G54" s="48"/>
      <c r="H54" s="48"/>
      <c r="I54" s="48"/>
      <c r="J54" s="48"/>
      <c r="K54" s="48"/>
      <c r="L54" s="48"/>
      <c r="M54" s="48"/>
      <c r="N54" s="48"/>
    </row>
    <row r="55" spans="1:14" x14ac:dyDescent="0.3">
      <c r="A55" s="48"/>
      <c r="B55" s="48"/>
      <c r="C55" s="48"/>
      <c r="D55" s="48"/>
      <c r="E55" s="48"/>
      <c r="F55" s="48"/>
      <c r="G55" s="48"/>
      <c r="H55" s="48"/>
      <c r="I55" s="48"/>
      <c r="J55" s="48"/>
      <c r="K55" s="48"/>
      <c r="L55" s="48"/>
      <c r="M55" s="48"/>
      <c r="N55" s="48"/>
    </row>
    <row r="56" spans="1:14" x14ac:dyDescent="0.3">
      <c r="A56" s="48"/>
      <c r="B56" s="48"/>
      <c r="C56" s="48"/>
      <c r="D56" s="48"/>
      <c r="E56" s="48"/>
      <c r="F56" s="48"/>
      <c r="G56" s="48"/>
      <c r="H56" s="48"/>
      <c r="I56" s="48"/>
      <c r="J56" s="48"/>
      <c r="K56" s="48"/>
      <c r="L56" s="48"/>
      <c r="M56" s="48"/>
      <c r="N56" s="48"/>
    </row>
    <row r="57" spans="1:14" x14ac:dyDescent="0.3">
      <c r="A57" s="48"/>
      <c r="B57" s="48"/>
      <c r="C57" s="48"/>
      <c r="D57" s="48"/>
      <c r="E57" s="48"/>
      <c r="F57" s="48"/>
      <c r="G57" s="48"/>
      <c r="H57" s="48"/>
      <c r="I57" s="48"/>
      <c r="J57" s="48"/>
      <c r="K57" s="48"/>
      <c r="L57" s="48"/>
      <c r="M57" s="48"/>
      <c r="N57" s="48"/>
    </row>
    <row r="58" spans="1:14" x14ac:dyDescent="0.3">
      <c r="A58" s="48"/>
      <c r="B58" s="48"/>
      <c r="C58" s="48"/>
      <c r="D58" s="48"/>
      <c r="E58" s="48"/>
      <c r="F58" s="48"/>
      <c r="G58" s="48"/>
      <c r="H58" s="48"/>
      <c r="I58" s="48"/>
      <c r="J58" s="48"/>
      <c r="K58" s="48"/>
      <c r="L58" s="48"/>
      <c r="M58" s="48"/>
      <c r="N58" s="48"/>
    </row>
    <row r="59" spans="1:14" x14ac:dyDescent="0.3">
      <c r="A59" s="48"/>
      <c r="B59" s="48"/>
      <c r="C59" s="48"/>
      <c r="D59" s="48"/>
      <c r="E59" s="48"/>
      <c r="F59" s="48"/>
      <c r="G59" s="48"/>
      <c r="H59" s="48"/>
      <c r="I59" s="48"/>
      <c r="J59" s="48"/>
      <c r="K59" s="48"/>
      <c r="L59" s="48"/>
      <c r="M59" s="48"/>
      <c r="N59" s="48"/>
    </row>
    <row r="60" spans="1:14" x14ac:dyDescent="0.3">
      <c r="A60" s="48"/>
      <c r="B60" s="48"/>
      <c r="C60" s="48"/>
      <c r="D60" s="48"/>
      <c r="E60" s="48"/>
      <c r="F60" s="48"/>
      <c r="G60" s="48"/>
      <c r="H60" s="48"/>
      <c r="I60" s="48"/>
      <c r="J60" s="48"/>
      <c r="K60" s="48"/>
      <c r="L60" s="48"/>
      <c r="M60" s="48"/>
      <c r="N60" s="48"/>
    </row>
    <row r="61" spans="1:14" x14ac:dyDescent="0.3">
      <c r="A61" s="48"/>
      <c r="B61" s="48"/>
      <c r="C61" s="48"/>
      <c r="D61" s="48"/>
      <c r="E61" s="48"/>
      <c r="F61" s="48"/>
      <c r="G61" s="48"/>
      <c r="H61" s="48"/>
      <c r="I61" s="48"/>
      <c r="J61" s="48"/>
      <c r="K61" s="48"/>
      <c r="L61" s="48"/>
      <c r="M61" s="48"/>
      <c r="N61" s="48"/>
    </row>
    <row r="62" spans="1:14" x14ac:dyDescent="0.3">
      <c r="A62" s="48"/>
      <c r="B62" s="48"/>
      <c r="C62" s="48"/>
      <c r="D62" s="48"/>
      <c r="E62" s="48"/>
      <c r="F62" s="48"/>
      <c r="G62" s="48"/>
      <c r="H62" s="48"/>
      <c r="I62" s="48"/>
      <c r="J62" s="48"/>
      <c r="K62" s="48"/>
      <c r="L62" s="48"/>
      <c r="M62" s="48"/>
      <c r="N62" s="48"/>
    </row>
    <row r="63" spans="1:14" x14ac:dyDescent="0.3">
      <c r="A63" s="48"/>
      <c r="B63" s="48"/>
      <c r="C63" s="48"/>
      <c r="D63" s="48"/>
      <c r="E63" s="48"/>
      <c r="F63" s="48"/>
      <c r="G63" s="48"/>
      <c r="H63" s="48"/>
      <c r="I63" s="48"/>
      <c r="J63" s="48"/>
      <c r="K63" s="48"/>
      <c r="L63" s="48"/>
      <c r="M63" s="48"/>
      <c r="N63" s="48"/>
    </row>
    <row r="64" spans="1:14" x14ac:dyDescent="0.3">
      <c r="A64" s="48"/>
      <c r="B64" s="48"/>
      <c r="C64" s="48"/>
      <c r="D64" s="48"/>
      <c r="E64" s="48"/>
      <c r="F64" s="48"/>
      <c r="G64" s="48"/>
      <c r="H64" s="48"/>
      <c r="I64" s="48"/>
      <c r="J64" s="48"/>
      <c r="K64" s="48"/>
      <c r="L64" s="48"/>
      <c r="M64" s="48"/>
      <c r="N64" s="48"/>
    </row>
    <row r="65" spans="1:14" x14ac:dyDescent="0.3">
      <c r="A65" s="48"/>
      <c r="B65" s="48"/>
      <c r="C65" s="48"/>
      <c r="D65" s="48"/>
      <c r="E65" s="48"/>
      <c r="F65" s="48"/>
      <c r="G65" s="48"/>
      <c r="H65" s="48"/>
      <c r="I65" s="48"/>
      <c r="J65" s="48"/>
      <c r="K65" s="48"/>
      <c r="L65" s="48"/>
      <c r="M65" s="48"/>
      <c r="N65" s="48"/>
    </row>
    <row r="66" spans="1:14" x14ac:dyDescent="0.3">
      <c r="A66" s="48"/>
      <c r="B66" s="48"/>
      <c r="C66" s="48"/>
      <c r="D66" s="48"/>
      <c r="E66" s="48"/>
      <c r="F66" s="48"/>
      <c r="G66" s="48"/>
      <c r="H66" s="48"/>
      <c r="I66" s="48"/>
      <c r="J66" s="48"/>
      <c r="K66" s="48"/>
      <c r="L66" s="48"/>
      <c r="M66" s="48"/>
      <c r="N66" s="48"/>
    </row>
    <row r="67" spans="1:14" x14ac:dyDescent="0.3">
      <c r="A67" s="48"/>
      <c r="B67" s="48"/>
      <c r="C67" s="48"/>
      <c r="D67" s="48"/>
      <c r="E67" s="48"/>
      <c r="F67" s="48"/>
      <c r="G67" s="48"/>
      <c r="H67" s="48"/>
      <c r="I67" s="48"/>
      <c r="J67" s="48"/>
      <c r="K67" s="48"/>
      <c r="L67" s="48"/>
      <c r="M67" s="48"/>
      <c r="N67" s="48"/>
    </row>
    <row r="68" spans="1:14" x14ac:dyDescent="0.3">
      <c r="A68" s="48"/>
      <c r="B68" s="48"/>
      <c r="C68" s="48"/>
      <c r="D68" s="48"/>
      <c r="E68" s="48"/>
      <c r="F68" s="48"/>
      <c r="G68" s="48"/>
      <c r="H68" s="48"/>
      <c r="I68" s="48"/>
      <c r="J68" s="48"/>
      <c r="K68" s="48"/>
      <c r="L68" s="48"/>
      <c r="M68" s="48"/>
      <c r="N68" s="48"/>
    </row>
    <row r="69" spans="1:14" x14ac:dyDescent="0.3">
      <c r="A69" s="48"/>
      <c r="B69" s="48"/>
      <c r="C69" s="48"/>
      <c r="D69" s="48"/>
      <c r="E69" s="48"/>
      <c r="F69" s="48"/>
      <c r="G69" s="48"/>
      <c r="H69" s="48"/>
      <c r="I69" s="48"/>
      <c r="J69" s="48"/>
      <c r="K69" s="48"/>
      <c r="L69" s="48"/>
      <c r="M69" s="48"/>
      <c r="N69" s="48"/>
    </row>
    <row r="70" spans="1:14" x14ac:dyDescent="0.3">
      <c r="A70" s="48"/>
      <c r="B70" s="48"/>
      <c r="C70" s="48"/>
      <c r="D70" s="48"/>
      <c r="E70" s="48"/>
      <c r="F70" s="48"/>
      <c r="G70" s="48"/>
      <c r="H70" s="48"/>
      <c r="I70" s="48"/>
      <c r="J70" s="48"/>
      <c r="K70" s="48"/>
      <c r="L70" s="48"/>
      <c r="M70" s="48"/>
      <c r="N70" s="48"/>
    </row>
    <row r="71" spans="1:14" x14ac:dyDescent="0.3">
      <c r="A71" s="48"/>
      <c r="B71" s="48"/>
      <c r="C71" s="48"/>
      <c r="D71" s="48"/>
      <c r="E71" s="48"/>
      <c r="F71" s="48"/>
      <c r="G71" s="48"/>
      <c r="H71" s="48"/>
      <c r="I71" s="48"/>
      <c r="J71" s="48"/>
      <c r="K71" s="48"/>
      <c r="L71" s="48"/>
      <c r="M71" s="48"/>
      <c r="N71" s="48"/>
    </row>
    <row r="72" spans="1:14" x14ac:dyDescent="0.3">
      <c r="A72" s="48"/>
      <c r="B72" s="48"/>
      <c r="C72" s="48"/>
      <c r="D72" s="48"/>
      <c r="E72" s="48"/>
      <c r="F72" s="48"/>
      <c r="G72" s="48"/>
      <c r="H72" s="48"/>
      <c r="I72" s="48"/>
      <c r="J72" s="48"/>
      <c r="K72" s="48"/>
      <c r="L72" s="48"/>
      <c r="M72" s="48"/>
      <c r="N72" s="48"/>
    </row>
    <row r="73" spans="1:14" x14ac:dyDescent="0.3">
      <c r="A73" s="48"/>
      <c r="B73" s="48"/>
      <c r="C73" s="48"/>
      <c r="D73" s="48"/>
      <c r="E73" s="48"/>
      <c r="F73" s="48"/>
      <c r="G73" s="48"/>
      <c r="H73" s="48"/>
      <c r="I73" s="48"/>
      <c r="J73" s="48"/>
      <c r="K73" s="48"/>
      <c r="L73" s="48"/>
      <c r="M73" s="48"/>
      <c r="N73" s="48"/>
    </row>
    <row r="74" spans="1:14" x14ac:dyDescent="0.3">
      <c r="A74" s="48"/>
      <c r="B74" s="48"/>
      <c r="C74" s="48"/>
      <c r="D74" s="48"/>
      <c r="E74" s="48"/>
      <c r="F74" s="48"/>
      <c r="G74" s="48"/>
      <c r="H74" s="48"/>
      <c r="I74" s="48"/>
      <c r="J74" s="48"/>
      <c r="K74" s="48"/>
      <c r="L74" s="48"/>
      <c r="M74" s="48"/>
      <c r="N74" s="48"/>
    </row>
  </sheetData>
  <sheetProtection insertRows="0" deleteRows="0" selectLockedCells="1"/>
  <mergeCells count="2">
    <mergeCell ref="A7:N7"/>
    <mergeCell ref="A37:C37"/>
  </mergeCells>
  <conditionalFormatting sqref="D38:N38">
    <cfRule type="cellIs" dxfId="2" priority="1" operator="equal">
      <formula>"ERROR"</formula>
    </cfRule>
  </conditionalFormatting>
  <pageMargins left="0.25" right="0.25" top="0.75" bottom="0.75" header="0.3" footer="0.3"/>
  <pageSetup orientation="landscape" horizontalDpi="300" verticalDpi="300" r:id="rId1"/>
  <rowBreaks count="1" manualBreakCount="1">
    <brk id="39"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4D90EE4-CD47-4C7D-8A4F-0E56BD3A08A4}">
          <x14:formula1>
            <xm:f>Modules!$A$1:$A$37</xm:f>
          </x14:formula1>
          <xm:sqref>B9:B36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dimension ref="A1:G41"/>
  <sheetViews>
    <sheetView zoomScale="115" zoomScaleNormal="115" workbookViewId="0">
      <pane ySplit="4" topLeftCell="A5" activePane="bottomLeft" state="frozen"/>
      <selection activeCell="A5" sqref="A5:B5"/>
      <selection pane="bottomLeft" activeCell="A4" sqref="A4"/>
    </sheetView>
  </sheetViews>
  <sheetFormatPr defaultColWidth="9.109375" defaultRowHeight="13.8" x14ac:dyDescent="0.3"/>
  <cols>
    <col min="1" max="1" width="29.33203125" style="8" customWidth="1"/>
    <col min="2" max="2" width="11" style="8" customWidth="1"/>
    <col min="3" max="3" width="12.109375" style="8" customWidth="1"/>
    <col min="4" max="4" width="14.44140625" style="8" customWidth="1"/>
    <col min="5" max="5" width="65.6640625" style="10" customWidth="1"/>
    <col min="6" max="7" width="9.109375" style="8"/>
    <col min="8" max="8" width="6.6640625" style="8" customWidth="1"/>
    <col min="9" max="16384" width="9.109375" style="8"/>
  </cols>
  <sheetData>
    <row r="1" spans="1:6" s="1" customFormat="1" ht="15.6" x14ac:dyDescent="0.3">
      <c r="A1" s="43" t="str">
        <f>Summary!B3</f>
        <v>&lt;Enter Proposer Name&gt;</v>
      </c>
      <c r="B1" s="42"/>
      <c r="C1" s="42"/>
      <c r="D1" s="42"/>
      <c r="E1" s="45" t="str">
        <f>Summary!$B$4</f>
        <v>&lt;Enter Solution Description&gt;</v>
      </c>
      <c r="F1" s="5"/>
    </row>
    <row r="2" spans="1:6" s="2" customFormat="1" ht="14.4" thickBot="1" x14ac:dyDescent="0.35">
      <c r="A2" s="80"/>
      <c r="B2" s="110"/>
      <c r="C2" s="110"/>
      <c r="D2" s="110"/>
      <c r="E2" s="110"/>
      <c r="F2" s="6"/>
    </row>
    <row r="3" spans="1:6" s="14" customFormat="1" ht="15.6" x14ac:dyDescent="0.3">
      <c r="A3" s="140" t="s">
        <v>117</v>
      </c>
      <c r="B3" s="141"/>
      <c r="C3" s="141"/>
      <c r="D3" s="141"/>
      <c r="E3" s="142"/>
    </row>
    <row r="4" spans="1:6" s="7" customFormat="1" ht="27.6" x14ac:dyDescent="0.3">
      <c r="A4" s="111" t="s">
        <v>86</v>
      </c>
      <c r="B4" s="112" t="s">
        <v>87</v>
      </c>
      <c r="C4" s="112" t="s">
        <v>88</v>
      </c>
      <c r="D4" s="113" t="s">
        <v>89</v>
      </c>
      <c r="E4" s="114" t="s">
        <v>90</v>
      </c>
    </row>
    <row r="5" spans="1:6" ht="27.6" x14ac:dyDescent="0.3">
      <c r="A5" s="103" t="s">
        <v>91</v>
      </c>
      <c r="B5" s="63"/>
      <c r="C5" s="64"/>
      <c r="D5" s="13">
        <f>B5*C5</f>
        <v>0</v>
      </c>
      <c r="E5" s="65"/>
    </row>
    <row r="6" spans="1:6" x14ac:dyDescent="0.3">
      <c r="A6" s="103" t="s">
        <v>92</v>
      </c>
      <c r="B6" s="63"/>
      <c r="C6" s="64"/>
      <c r="D6" s="13">
        <f t="shared" ref="D6:D24" si="0">+C6*B6</f>
        <v>0</v>
      </c>
      <c r="E6" s="65"/>
    </row>
    <row r="7" spans="1:6" x14ac:dyDescent="0.3">
      <c r="A7" s="103" t="s">
        <v>93</v>
      </c>
      <c r="B7" s="63"/>
      <c r="C7" s="64"/>
      <c r="D7" s="13">
        <f t="shared" si="0"/>
        <v>0</v>
      </c>
      <c r="E7" s="65"/>
    </row>
    <row r="8" spans="1:6" x14ac:dyDescent="0.3">
      <c r="A8" s="103" t="s">
        <v>94</v>
      </c>
      <c r="B8" s="63"/>
      <c r="C8" s="64"/>
      <c r="D8" s="13">
        <f t="shared" si="0"/>
        <v>0</v>
      </c>
      <c r="E8" s="65"/>
    </row>
    <row r="9" spans="1:6" x14ac:dyDescent="0.3">
      <c r="A9" s="103" t="s">
        <v>95</v>
      </c>
      <c r="B9" s="63"/>
      <c r="C9" s="64"/>
      <c r="D9" s="13">
        <f t="shared" si="0"/>
        <v>0</v>
      </c>
      <c r="E9" s="65"/>
    </row>
    <row r="10" spans="1:6" x14ac:dyDescent="0.3">
      <c r="A10" s="103" t="s">
        <v>96</v>
      </c>
      <c r="B10" s="63"/>
      <c r="C10" s="64"/>
      <c r="D10" s="13">
        <f t="shared" si="0"/>
        <v>0</v>
      </c>
      <c r="E10" s="65"/>
    </row>
    <row r="11" spans="1:6" x14ac:dyDescent="0.3">
      <c r="A11" s="62"/>
      <c r="B11" s="63"/>
      <c r="C11" s="64"/>
      <c r="D11" s="13">
        <f t="shared" si="0"/>
        <v>0</v>
      </c>
      <c r="E11" s="65"/>
    </row>
    <row r="12" spans="1:6" x14ac:dyDescent="0.3">
      <c r="A12" s="62"/>
      <c r="B12" s="63"/>
      <c r="C12" s="64"/>
      <c r="D12" s="13">
        <f t="shared" si="0"/>
        <v>0</v>
      </c>
      <c r="E12" s="65"/>
    </row>
    <row r="13" spans="1:6" x14ac:dyDescent="0.3">
      <c r="A13" s="62"/>
      <c r="B13" s="63"/>
      <c r="C13" s="64"/>
      <c r="D13" s="13">
        <f t="shared" si="0"/>
        <v>0</v>
      </c>
      <c r="E13" s="65"/>
    </row>
    <row r="14" spans="1:6" x14ac:dyDescent="0.3">
      <c r="A14" s="62"/>
      <c r="B14" s="63"/>
      <c r="C14" s="64"/>
      <c r="D14" s="13">
        <f t="shared" si="0"/>
        <v>0</v>
      </c>
      <c r="E14" s="65"/>
    </row>
    <row r="15" spans="1:6" x14ac:dyDescent="0.3">
      <c r="A15" s="62"/>
      <c r="B15" s="63"/>
      <c r="C15" s="64"/>
      <c r="D15" s="13">
        <f t="shared" si="0"/>
        <v>0</v>
      </c>
      <c r="E15" s="65"/>
    </row>
    <row r="16" spans="1:6" x14ac:dyDescent="0.3">
      <c r="A16" s="62"/>
      <c r="B16" s="63"/>
      <c r="C16" s="64"/>
      <c r="D16" s="13">
        <f t="shared" si="0"/>
        <v>0</v>
      </c>
      <c r="E16" s="65"/>
    </row>
    <row r="17" spans="1:7" x14ac:dyDescent="0.3">
      <c r="A17" s="62"/>
      <c r="B17" s="63"/>
      <c r="C17" s="64"/>
      <c r="D17" s="13">
        <f t="shared" si="0"/>
        <v>0</v>
      </c>
      <c r="E17" s="65"/>
    </row>
    <row r="18" spans="1:7" x14ac:dyDescent="0.3">
      <c r="A18" s="62"/>
      <c r="B18" s="63"/>
      <c r="C18" s="64"/>
      <c r="D18" s="13">
        <f t="shared" si="0"/>
        <v>0</v>
      </c>
      <c r="E18" s="65"/>
    </row>
    <row r="19" spans="1:7" x14ac:dyDescent="0.3">
      <c r="A19" s="62"/>
      <c r="B19" s="63"/>
      <c r="C19" s="64"/>
      <c r="D19" s="13">
        <f t="shared" si="0"/>
        <v>0</v>
      </c>
      <c r="E19" s="65"/>
    </row>
    <row r="20" spans="1:7" x14ac:dyDescent="0.3">
      <c r="A20" s="62"/>
      <c r="B20" s="63"/>
      <c r="C20" s="64"/>
      <c r="D20" s="13">
        <f t="shared" si="0"/>
        <v>0</v>
      </c>
      <c r="E20" s="65"/>
    </row>
    <row r="21" spans="1:7" x14ac:dyDescent="0.3">
      <c r="A21" s="62"/>
      <c r="B21" s="63"/>
      <c r="C21" s="64"/>
      <c r="D21" s="13">
        <f t="shared" si="0"/>
        <v>0</v>
      </c>
      <c r="E21" s="65"/>
    </row>
    <row r="22" spans="1:7" x14ac:dyDescent="0.3">
      <c r="A22" s="62"/>
      <c r="B22" s="63"/>
      <c r="C22" s="64"/>
      <c r="D22" s="13">
        <f t="shared" si="0"/>
        <v>0</v>
      </c>
      <c r="E22" s="65"/>
    </row>
    <row r="23" spans="1:7" x14ac:dyDescent="0.3">
      <c r="A23" s="62"/>
      <c r="B23" s="63"/>
      <c r="C23" s="64"/>
      <c r="D23" s="13">
        <f t="shared" si="0"/>
        <v>0</v>
      </c>
      <c r="E23" s="65"/>
    </row>
    <row r="24" spans="1:7" x14ac:dyDescent="0.3">
      <c r="A24" s="62"/>
      <c r="B24" s="63"/>
      <c r="C24" s="64"/>
      <c r="D24" s="13">
        <f t="shared" si="0"/>
        <v>0</v>
      </c>
      <c r="E24" s="65"/>
    </row>
    <row r="25" spans="1:7" s="9" customFormat="1" ht="14.4" thickBot="1" x14ac:dyDescent="0.35">
      <c r="A25" s="19" t="str">
        <f>CONCATENATE("Total ",A3)</f>
        <v>Total Training Costs</v>
      </c>
      <c r="B25" s="20">
        <f>SUM(B5:B24)</f>
        <v>0</v>
      </c>
      <c r="C25" s="21">
        <f>SUM(C5:C24)</f>
        <v>0</v>
      </c>
      <c r="D25" s="22">
        <f>SUM(D5:D24)</f>
        <v>0</v>
      </c>
      <c r="E25" s="23"/>
    </row>
    <row r="26" spans="1:7" s="9" customFormat="1" x14ac:dyDescent="0.3">
      <c r="A26" s="58"/>
      <c r="B26" s="59"/>
      <c r="C26" s="59"/>
      <c r="D26" s="60"/>
      <c r="E26" s="61"/>
    </row>
    <row r="27" spans="1:7" s="14" customFormat="1" x14ac:dyDescent="0.3">
      <c r="A27" s="48" t="s">
        <v>79</v>
      </c>
      <c r="B27" s="48"/>
      <c r="C27" s="48"/>
      <c r="D27" s="48"/>
      <c r="E27" s="47"/>
    </row>
    <row r="28" spans="1:7" s="2" customFormat="1" x14ac:dyDescent="0.3">
      <c r="A28" s="52"/>
      <c r="B28" s="52"/>
      <c r="C28" s="52"/>
      <c r="D28" s="52"/>
      <c r="E28" s="52"/>
      <c r="F28" s="16"/>
      <c r="G28" s="17"/>
    </row>
    <row r="29" spans="1:7" s="2" customFormat="1" x14ac:dyDescent="0.3">
      <c r="A29" s="52"/>
      <c r="B29" s="52"/>
      <c r="C29" s="52"/>
      <c r="D29" s="52"/>
      <c r="E29" s="52"/>
      <c r="F29" s="16"/>
      <c r="G29" s="17"/>
    </row>
    <row r="30" spans="1:7" s="2" customFormat="1" x14ac:dyDescent="0.3">
      <c r="A30" s="52"/>
      <c r="B30" s="52"/>
      <c r="C30" s="52"/>
      <c r="D30" s="52"/>
      <c r="E30" s="52"/>
      <c r="F30" s="16"/>
      <c r="G30" s="17"/>
    </row>
    <row r="31" spans="1:7" s="2" customFormat="1" x14ac:dyDescent="0.3">
      <c r="A31" s="52"/>
      <c r="B31" s="52"/>
      <c r="C31" s="52"/>
      <c r="D31" s="52"/>
      <c r="E31" s="52"/>
      <c r="F31" s="16"/>
      <c r="G31" s="17"/>
    </row>
    <row r="32" spans="1:7" s="2" customFormat="1" x14ac:dyDescent="0.3">
      <c r="A32" s="52"/>
      <c r="B32" s="52"/>
      <c r="C32" s="52"/>
      <c r="D32" s="52"/>
      <c r="E32" s="52"/>
      <c r="F32" s="16"/>
      <c r="G32" s="17"/>
    </row>
    <row r="33" spans="1:7" s="2" customFormat="1" x14ac:dyDescent="0.3">
      <c r="A33" s="52"/>
      <c r="B33" s="52"/>
      <c r="C33" s="52"/>
      <c r="D33" s="52"/>
      <c r="E33" s="52"/>
      <c r="F33" s="16"/>
      <c r="G33" s="17"/>
    </row>
    <row r="34" spans="1:7" s="14" customFormat="1" x14ac:dyDescent="0.3">
      <c r="A34" s="48"/>
      <c r="B34" s="48"/>
      <c r="C34" s="48"/>
      <c r="D34" s="48"/>
      <c r="E34" s="47"/>
    </row>
    <row r="35" spans="1:7" s="14" customFormat="1" x14ac:dyDescent="0.3">
      <c r="A35" s="48"/>
      <c r="B35" s="48"/>
      <c r="C35" s="48"/>
      <c r="D35" s="48"/>
      <c r="E35" s="47"/>
    </row>
    <row r="36" spans="1:7" s="14" customFormat="1" x14ac:dyDescent="0.3">
      <c r="A36" s="48"/>
      <c r="B36" s="48"/>
      <c r="C36" s="48"/>
      <c r="D36" s="48"/>
      <c r="E36" s="47"/>
    </row>
    <row r="37" spans="1:7" s="14" customFormat="1" x14ac:dyDescent="0.3">
      <c r="A37" s="48"/>
      <c r="B37" s="48"/>
      <c r="C37" s="48"/>
      <c r="D37" s="48"/>
      <c r="E37" s="47"/>
    </row>
    <row r="38" spans="1:7" s="14" customFormat="1" x14ac:dyDescent="0.3">
      <c r="A38" s="48"/>
      <c r="B38" s="48"/>
      <c r="C38" s="48"/>
      <c r="D38" s="48"/>
      <c r="E38" s="47"/>
    </row>
    <row r="39" spans="1:7" s="14" customFormat="1" x14ac:dyDescent="0.3">
      <c r="A39" s="48"/>
      <c r="B39" s="48"/>
      <c r="C39" s="48"/>
      <c r="D39" s="48"/>
      <c r="E39" s="47"/>
    </row>
    <row r="40" spans="1:7" s="14" customFormat="1" x14ac:dyDescent="0.3">
      <c r="A40" s="48"/>
      <c r="B40" s="48"/>
      <c r="C40" s="48"/>
      <c r="D40" s="48"/>
      <c r="E40" s="47"/>
    </row>
    <row r="41" spans="1:7" s="14" customFormat="1" x14ac:dyDescent="0.3">
      <c r="E41" s="18"/>
    </row>
  </sheetData>
  <sheetProtection insertRows="0" deleteRows="0" selectLockedCells="1"/>
  <mergeCells count="1">
    <mergeCell ref="A3:E3"/>
  </mergeCells>
  <pageMargins left="0.25" right="0.25" top="0.75" bottom="0.75" header="0.3" footer="0.3"/>
  <pageSetup orientation="landscape"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R41"/>
  <sheetViews>
    <sheetView zoomScale="115" zoomScaleNormal="115" zoomScalePageLayoutView="80" workbookViewId="0">
      <pane ySplit="9" topLeftCell="A10" activePane="bottomLeft" state="frozen"/>
      <selection activeCell="A5" sqref="A5:B5"/>
      <selection pane="bottomLeft" activeCell="A10" sqref="A10"/>
    </sheetView>
  </sheetViews>
  <sheetFormatPr defaultColWidth="9.109375" defaultRowHeight="13.8" x14ac:dyDescent="0.3"/>
  <cols>
    <col min="1" max="1" width="12" style="14" customWidth="1"/>
    <col min="2" max="2" width="14.33203125" style="14" customWidth="1"/>
    <col min="3" max="3" width="20.88671875" style="14" customWidth="1"/>
    <col min="4" max="4" width="8.5546875" style="18" bestFit="1" customWidth="1"/>
    <col min="5" max="5" width="7.88671875" style="14" bestFit="1" customWidth="1"/>
    <col min="6" max="6" width="10.33203125" style="14" bestFit="1" customWidth="1"/>
    <col min="7" max="16" width="10.109375" style="14" customWidth="1"/>
    <col min="17" max="17" width="11.109375" style="14" customWidth="1"/>
    <col min="18" max="18" width="9.5546875" style="14" bestFit="1" customWidth="1"/>
    <col min="19" max="16384" width="9.109375" style="14"/>
  </cols>
  <sheetData>
    <row r="1" spans="1:18" s="1" customFormat="1" ht="15.6" x14ac:dyDescent="0.3">
      <c r="A1" s="42" t="str">
        <f>CONCATENATE(Summary!$A$3,"  ", Summary!$B$3)</f>
        <v>Proposer Name:  &lt;Enter Proposer Name&gt;</v>
      </c>
      <c r="B1" s="42"/>
      <c r="C1" s="43"/>
      <c r="D1" s="44"/>
      <c r="E1" s="42"/>
      <c r="F1" s="42"/>
      <c r="G1" s="42"/>
      <c r="H1" s="42"/>
      <c r="I1" s="42"/>
      <c r="J1" s="42"/>
      <c r="K1" s="42"/>
      <c r="L1" s="42"/>
      <c r="M1" s="42"/>
      <c r="N1" s="42"/>
      <c r="O1" s="42"/>
      <c r="P1" s="42"/>
      <c r="Q1" s="45" t="str">
        <f>CONCATENATE(Summary!$A$4,"   ",Summary!$B$4)</f>
        <v>Solution Name:   &lt;Enter Solution Description&gt;</v>
      </c>
    </row>
    <row r="2" spans="1:18" x14ac:dyDescent="0.3">
      <c r="A2" s="46"/>
      <c r="B2" s="46"/>
      <c r="C2" s="46"/>
      <c r="D2" s="47"/>
      <c r="E2" s="48"/>
      <c r="F2" s="48"/>
      <c r="G2" s="48"/>
      <c r="H2" s="48"/>
      <c r="I2" s="48"/>
      <c r="J2" s="48"/>
      <c r="K2" s="48"/>
      <c r="L2" s="48"/>
      <c r="M2" s="48"/>
      <c r="N2" s="48"/>
      <c r="O2" s="48"/>
      <c r="P2" s="48"/>
      <c r="Q2" s="48"/>
    </row>
    <row r="3" spans="1:18" x14ac:dyDescent="0.3">
      <c r="A3" s="119" t="s">
        <v>102</v>
      </c>
      <c r="B3" s="46"/>
      <c r="C3" s="46"/>
      <c r="D3" s="47"/>
      <c r="E3" s="48"/>
      <c r="F3" s="48"/>
      <c r="G3" s="48"/>
      <c r="H3" s="48"/>
      <c r="I3" s="48"/>
      <c r="J3" s="48"/>
      <c r="K3" s="48"/>
      <c r="L3" s="48"/>
      <c r="M3" s="48"/>
      <c r="N3" s="48"/>
      <c r="O3" s="48"/>
      <c r="P3" s="48"/>
      <c r="Q3" s="48"/>
    </row>
    <row r="4" spans="1:18" x14ac:dyDescent="0.3">
      <c r="A4" s="48" t="s">
        <v>97</v>
      </c>
      <c r="B4" s="48"/>
      <c r="C4" s="48"/>
      <c r="D4" s="47"/>
      <c r="E4" s="48"/>
      <c r="F4" s="48"/>
      <c r="G4" s="48"/>
      <c r="H4" s="48"/>
      <c r="I4" s="48"/>
      <c r="J4" s="48"/>
      <c r="K4" s="48"/>
      <c r="L4" s="48"/>
      <c r="M4" s="48"/>
      <c r="N4" s="48"/>
      <c r="O4" s="48"/>
      <c r="P4" s="48"/>
      <c r="Q4" s="48"/>
    </row>
    <row r="5" spans="1:18" x14ac:dyDescent="0.3">
      <c r="A5" s="48" t="s">
        <v>103</v>
      </c>
      <c r="B5" s="48"/>
      <c r="C5" s="48"/>
      <c r="D5" s="47"/>
      <c r="E5" s="48"/>
      <c r="F5" s="48"/>
      <c r="G5" s="48"/>
      <c r="H5" s="48"/>
      <c r="I5" s="48"/>
      <c r="J5" s="51"/>
      <c r="K5" s="51"/>
      <c r="L5" s="51"/>
      <c r="M5" s="51"/>
      <c r="N5" s="51"/>
      <c r="O5" s="51"/>
      <c r="P5" s="51"/>
      <c r="Q5" s="48"/>
    </row>
    <row r="6" spans="1:18" x14ac:dyDescent="0.3">
      <c r="A6" s="48" t="s">
        <v>104</v>
      </c>
      <c r="B6" s="48"/>
      <c r="C6" s="48"/>
      <c r="D6" s="47"/>
      <c r="E6" s="48"/>
      <c r="F6" s="48"/>
      <c r="G6" s="48"/>
      <c r="H6" s="48"/>
      <c r="I6" s="48"/>
      <c r="J6" s="51"/>
      <c r="K6" s="51"/>
      <c r="L6" s="51"/>
      <c r="M6" s="51"/>
      <c r="N6" s="51"/>
      <c r="O6" s="51"/>
      <c r="P6" s="51"/>
      <c r="Q6" s="48"/>
    </row>
    <row r="7" spans="1:18" ht="14.4" thickBot="1" x14ac:dyDescent="0.35">
      <c r="A7" s="46"/>
      <c r="B7" s="46"/>
      <c r="C7" s="46"/>
      <c r="D7" s="47"/>
      <c r="E7" s="48"/>
      <c r="F7" s="48"/>
      <c r="G7" s="48"/>
      <c r="H7" s="48"/>
      <c r="I7" s="48"/>
      <c r="J7" s="48"/>
      <c r="K7" s="48"/>
      <c r="L7" s="48"/>
      <c r="M7" s="48"/>
      <c r="N7" s="48"/>
      <c r="O7" s="48"/>
      <c r="P7" s="48"/>
      <c r="Q7" s="48"/>
    </row>
    <row r="8" spans="1:18" ht="15.6" x14ac:dyDescent="0.3">
      <c r="A8" s="134" t="s">
        <v>13</v>
      </c>
      <c r="B8" s="135"/>
      <c r="C8" s="135"/>
      <c r="D8" s="135"/>
      <c r="E8" s="135"/>
      <c r="F8" s="135"/>
      <c r="G8" s="135"/>
      <c r="H8" s="135"/>
      <c r="I8" s="135"/>
      <c r="J8" s="135"/>
      <c r="K8" s="135"/>
      <c r="L8" s="135"/>
      <c r="M8" s="135"/>
      <c r="N8" s="135"/>
      <c r="O8" s="135"/>
      <c r="P8" s="135"/>
      <c r="Q8" s="136"/>
    </row>
    <row r="9" spans="1:18" ht="27.6" x14ac:dyDescent="0.3">
      <c r="A9" s="29" t="s">
        <v>73</v>
      </c>
      <c r="B9" s="11" t="s">
        <v>74</v>
      </c>
      <c r="C9" s="11" t="s">
        <v>82</v>
      </c>
      <c r="D9" s="11" t="s">
        <v>75</v>
      </c>
      <c r="E9" s="11" t="s">
        <v>105</v>
      </c>
      <c r="F9" s="11" t="s">
        <v>76</v>
      </c>
      <c r="G9" s="11" t="s">
        <v>64</v>
      </c>
      <c r="H9" s="11" t="s">
        <v>65</v>
      </c>
      <c r="I9" s="11" t="s">
        <v>66</v>
      </c>
      <c r="J9" s="11" t="s">
        <v>67</v>
      </c>
      <c r="K9" s="11" t="s">
        <v>68</v>
      </c>
      <c r="L9" s="11" t="s">
        <v>109</v>
      </c>
      <c r="M9" s="11" t="s">
        <v>110</v>
      </c>
      <c r="N9" s="11" t="s">
        <v>111</v>
      </c>
      <c r="O9" s="11" t="s">
        <v>112</v>
      </c>
      <c r="P9" s="11" t="s">
        <v>113</v>
      </c>
      <c r="Q9" s="30" t="s">
        <v>69</v>
      </c>
    </row>
    <row r="10" spans="1:18" x14ac:dyDescent="0.3">
      <c r="A10" s="39"/>
      <c r="B10" s="40"/>
      <c r="C10" s="40"/>
      <c r="D10" s="41"/>
      <c r="E10" s="25"/>
      <c r="F10" s="26">
        <f t="shared" ref="F10:F17" si="0">IF(D10="Unlim",E10,D10*E10)</f>
        <v>0</v>
      </c>
      <c r="G10" s="25"/>
      <c r="H10" s="25"/>
      <c r="I10" s="25"/>
      <c r="J10" s="25"/>
      <c r="K10" s="25"/>
      <c r="L10" s="25"/>
      <c r="M10" s="25"/>
      <c r="N10" s="25"/>
      <c r="O10" s="25"/>
      <c r="P10" s="25"/>
      <c r="Q10" s="31">
        <f>SUM(F10:P10)</f>
        <v>0</v>
      </c>
      <c r="R10" s="15"/>
    </row>
    <row r="11" spans="1:18" x14ac:dyDescent="0.3">
      <c r="A11" s="39"/>
      <c r="B11" s="40"/>
      <c r="C11" s="40"/>
      <c r="D11" s="41"/>
      <c r="E11" s="25"/>
      <c r="F11" s="26">
        <f t="shared" si="0"/>
        <v>0</v>
      </c>
      <c r="G11" s="25"/>
      <c r="H11" s="25"/>
      <c r="I11" s="25"/>
      <c r="J11" s="25"/>
      <c r="K11" s="25"/>
      <c r="L11" s="25"/>
      <c r="M11" s="25"/>
      <c r="N11" s="25"/>
      <c r="O11" s="25"/>
      <c r="P11" s="25"/>
      <c r="Q11" s="31">
        <f t="shared" ref="Q11:Q24" si="1">SUM(F11:P11)</f>
        <v>0</v>
      </c>
    </row>
    <row r="12" spans="1:18" x14ac:dyDescent="0.3">
      <c r="A12" s="39"/>
      <c r="B12" s="40"/>
      <c r="C12" s="40"/>
      <c r="D12" s="41"/>
      <c r="E12" s="25"/>
      <c r="F12" s="26">
        <f t="shared" si="0"/>
        <v>0</v>
      </c>
      <c r="G12" s="25"/>
      <c r="H12" s="25"/>
      <c r="I12" s="25"/>
      <c r="J12" s="25"/>
      <c r="K12" s="25"/>
      <c r="L12" s="25"/>
      <c r="M12" s="25"/>
      <c r="N12" s="25"/>
      <c r="O12" s="25"/>
      <c r="P12" s="25"/>
      <c r="Q12" s="31">
        <f t="shared" si="1"/>
        <v>0</v>
      </c>
    </row>
    <row r="13" spans="1:18" x14ac:dyDescent="0.3">
      <c r="A13" s="39"/>
      <c r="B13" s="40"/>
      <c r="C13" s="40"/>
      <c r="D13" s="41"/>
      <c r="E13" s="25"/>
      <c r="F13" s="26">
        <f t="shared" si="0"/>
        <v>0</v>
      </c>
      <c r="G13" s="25"/>
      <c r="H13" s="25"/>
      <c r="I13" s="25"/>
      <c r="J13" s="25"/>
      <c r="K13" s="25"/>
      <c r="L13" s="25"/>
      <c r="M13" s="25"/>
      <c r="N13" s="25"/>
      <c r="O13" s="25"/>
      <c r="P13" s="25"/>
      <c r="Q13" s="31">
        <f t="shared" si="1"/>
        <v>0</v>
      </c>
    </row>
    <row r="14" spans="1:18" x14ac:dyDescent="0.3">
      <c r="A14" s="39"/>
      <c r="B14" s="40"/>
      <c r="C14" s="40"/>
      <c r="D14" s="41"/>
      <c r="E14" s="25"/>
      <c r="F14" s="26">
        <f t="shared" si="0"/>
        <v>0</v>
      </c>
      <c r="G14" s="25"/>
      <c r="H14" s="25"/>
      <c r="I14" s="25"/>
      <c r="J14" s="25"/>
      <c r="K14" s="25"/>
      <c r="L14" s="121"/>
      <c r="M14" s="121"/>
      <c r="N14" s="121"/>
      <c r="O14" s="121"/>
      <c r="P14" s="121"/>
      <c r="Q14" s="31">
        <f t="shared" si="1"/>
        <v>0</v>
      </c>
    </row>
    <row r="15" spans="1:18" x14ac:dyDescent="0.3">
      <c r="A15" s="39"/>
      <c r="B15" s="40"/>
      <c r="C15" s="40"/>
      <c r="D15" s="41"/>
      <c r="E15" s="25"/>
      <c r="F15" s="26">
        <f t="shared" si="0"/>
        <v>0</v>
      </c>
      <c r="G15" s="25"/>
      <c r="H15" s="25"/>
      <c r="I15" s="25"/>
      <c r="J15" s="25"/>
      <c r="K15" s="25"/>
      <c r="L15" s="121"/>
      <c r="M15" s="121"/>
      <c r="N15" s="121"/>
      <c r="O15" s="121"/>
      <c r="P15" s="121"/>
      <c r="Q15" s="31">
        <f t="shared" si="1"/>
        <v>0</v>
      </c>
      <c r="R15" s="15"/>
    </row>
    <row r="16" spans="1:18" x14ac:dyDescent="0.3">
      <c r="A16" s="39"/>
      <c r="B16" s="40"/>
      <c r="C16" s="40"/>
      <c r="D16" s="41"/>
      <c r="E16" s="25"/>
      <c r="F16" s="26">
        <f t="shared" si="0"/>
        <v>0</v>
      </c>
      <c r="G16" s="25"/>
      <c r="H16" s="25"/>
      <c r="I16" s="25"/>
      <c r="J16" s="25"/>
      <c r="K16" s="25"/>
      <c r="L16" s="121"/>
      <c r="M16" s="121"/>
      <c r="N16" s="121"/>
      <c r="O16" s="121"/>
      <c r="P16" s="121"/>
      <c r="Q16" s="31">
        <f t="shared" si="1"/>
        <v>0</v>
      </c>
    </row>
    <row r="17" spans="1:18" x14ac:dyDescent="0.3">
      <c r="A17" s="39"/>
      <c r="B17" s="40"/>
      <c r="C17" s="40"/>
      <c r="D17" s="41"/>
      <c r="E17" s="25"/>
      <c r="F17" s="26">
        <f t="shared" si="0"/>
        <v>0</v>
      </c>
      <c r="G17" s="25"/>
      <c r="H17" s="25"/>
      <c r="I17" s="25"/>
      <c r="J17" s="25"/>
      <c r="K17" s="25"/>
      <c r="L17" s="121"/>
      <c r="M17" s="121"/>
      <c r="N17" s="121"/>
      <c r="O17" s="121"/>
      <c r="P17" s="121"/>
      <c r="Q17" s="31">
        <f t="shared" si="1"/>
        <v>0</v>
      </c>
    </row>
    <row r="18" spans="1:18" x14ac:dyDescent="0.3">
      <c r="A18" s="39"/>
      <c r="B18" s="40"/>
      <c r="C18" s="40"/>
      <c r="D18" s="41"/>
      <c r="E18" s="25"/>
      <c r="F18" s="26">
        <f>IF(D18="Unlim",E18,D18*E18)</f>
        <v>0</v>
      </c>
      <c r="G18" s="25"/>
      <c r="H18" s="25"/>
      <c r="I18" s="25"/>
      <c r="J18" s="25"/>
      <c r="K18" s="25"/>
      <c r="L18" s="121"/>
      <c r="M18" s="121"/>
      <c r="N18" s="121"/>
      <c r="O18" s="121"/>
      <c r="P18" s="121"/>
      <c r="Q18" s="31">
        <f t="shared" si="1"/>
        <v>0</v>
      </c>
    </row>
    <row r="19" spans="1:18" x14ac:dyDescent="0.3">
      <c r="A19" s="39"/>
      <c r="B19" s="40"/>
      <c r="C19" s="40"/>
      <c r="D19" s="41"/>
      <c r="E19" s="25"/>
      <c r="F19" s="26">
        <f t="shared" ref="F19:F24" si="2">IF(D19="Unlim",E19,D19*E19)</f>
        <v>0</v>
      </c>
      <c r="G19" s="25"/>
      <c r="H19" s="25"/>
      <c r="I19" s="25"/>
      <c r="J19" s="25"/>
      <c r="K19" s="25"/>
      <c r="L19" s="121"/>
      <c r="M19" s="121"/>
      <c r="N19" s="121"/>
      <c r="O19" s="121"/>
      <c r="P19" s="121"/>
      <c r="Q19" s="31">
        <f t="shared" si="1"/>
        <v>0</v>
      </c>
    </row>
    <row r="20" spans="1:18" x14ac:dyDescent="0.3">
      <c r="A20" s="39"/>
      <c r="B20" s="40"/>
      <c r="C20" s="40"/>
      <c r="D20" s="41"/>
      <c r="E20" s="25"/>
      <c r="F20" s="26">
        <f t="shared" si="2"/>
        <v>0</v>
      </c>
      <c r="G20" s="25"/>
      <c r="H20" s="25"/>
      <c r="I20" s="25"/>
      <c r="J20" s="25"/>
      <c r="K20" s="25"/>
      <c r="L20" s="121"/>
      <c r="M20" s="121"/>
      <c r="N20" s="121"/>
      <c r="O20" s="121"/>
      <c r="P20" s="121"/>
      <c r="Q20" s="31">
        <f t="shared" si="1"/>
        <v>0</v>
      </c>
      <c r="R20" s="15"/>
    </row>
    <row r="21" spans="1:18" x14ac:dyDescent="0.3">
      <c r="A21" s="39"/>
      <c r="B21" s="40"/>
      <c r="C21" s="40"/>
      <c r="D21" s="41"/>
      <c r="E21" s="25"/>
      <c r="F21" s="26">
        <f t="shared" si="2"/>
        <v>0</v>
      </c>
      <c r="G21" s="25"/>
      <c r="H21" s="25"/>
      <c r="I21" s="25"/>
      <c r="J21" s="25"/>
      <c r="K21" s="25"/>
      <c r="L21" s="121"/>
      <c r="M21" s="121"/>
      <c r="N21" s="121"/>
      <c r="O21" s="121"/>
      <c r="P21" s="121"/>
      <c r="Q21" s="31">
        <f t="shared" si="1"/>
        <v>0</v>
      </c>
    </row>
    <row r="22" spans="1:18" x14ac:dyDescent="0.3">
      <c r="A22" s="39"/>
      <c r="B22" s="40"/>
      <c r="C22" s="40"/>
      <c r="D22" s="41"/>
      <c r="E22" s="25"/>
      <c r="F22" s="26">
        <f t="shared" si="2"/>
        <v>0</v>
      </c>
      <c r="G22" s="25"/>
      <c r="H22" s="25"/>
      <c r="I22" s="25"/>
      <c r="J22" s="25"/>
      <c r="K22" s="25"/>
      <c r="L22" s="121"/>
      <c r="M22" s="121"/>
      <c r="N22" s="121"/>
      <c r="O22" s="121"/>
      <c r="P22" s="121"/>
      <c r="Q22" s="31">
        <f t="shared" si="1"/>
        <v>0</v>
      </c>
    </row>
    <row r="23" spans="1:18" x14ac:dyDescent="0.3">
      <c r="A23" s="39"/>
      <c r="B23" s="40"/>
      <c r="C23" s="40"/>
      <c r="D23" s="41"/>
      <c r="E23" s="25"/>
      <c r="F23" s="26">
        <f t="shared" si="2"/>
        <v>0</v>
      </c>
      <c r="G23" s="25"/>
      <c r="H23" s="25"/>
      <c r="I23" s="25"/>
      <c r="J23" s="25"/>
      <c r="K23" s="25"/>
      <c r="L23" s="121"/>
      <c r="M23" s="121"/>
      <c r="N23" s="121"/>
      <c r="O23" s="121"/>
      <c r="P23" s="121"/>
      <c r="Q23" s="31">
        <f t="shared" si="1"/>
        <v>0</v>
      </c>
    </row>
    <row r="24" spans="1:18" x14ac:dyDescent="0.3">
      <c r="A24" s="39"/>
      <c r="B24" s="40"/>
      <c r="C24" s="40"/>
      <c r="D24" s="41"/>
      <c r="E24" s="25"/>
      <c r="F24" s="26">
        <f t="shared" si="2"/>
        <v>0</v>
      </c>
      <c r="G24" s="25"/>
      <c r="H24" s="25"/>
      <c r="I24" s="25"/>
      <c r="J24" s="25"/>
      <c r="K24" s="25"/>
      <c r="L24" s="121"/>
      <c r="M24" s="121"/>
      <c r="N24" s="121"/>
      <c r="O24" s="121"/>
      <c r="P24" s="121"/>
      <c r="Q24" s="31">
        <f t="shared" si="1"/>
        <v>0</v>
      </c>
    </row>
    <row r="25" spans="1:18" s="2" customFormat="1" ht="14.4" thickBot="1" x14ac:dyDescent="0.35">
      <c r="A25" s="137" t="str">
        <f>CONCATENATE("Total ",A8)</f>
        <v>Total Optional Products</v>
      </c>
      <c r="B25" s="138"/>
      <c r="C25" s="138"/>
      <c r="D25" s="138"/>
      <c r="E25" s="139"/>
      <c r="F25" s="33">
        <f t="shared" ref="F25:Q25" si="3">SUM(F10:F24)</f>
        <v>0</v>
      </c>
      <c r="G25" s="33">
        <f t="shared" si="3"/>
        <v>0</v>
      </c>
      <c r="H25" s="33">
        <f t="shared" si="3"/>
        <v>0</v>
      </c>
      <c r="I25" s="33">
        <f t="shared" si="3"/>
        <v>0</v>
      </c>
      <c r="J25" s="33">
        <f t="shared" si="3"/>
        <v>0</v>
      </c>
      <c r="K25" s="33">
        <f t="shared" si="3"/>
        <v>0</v>
      </c>
      <c r="L25" s="33">
        <f t="shared" si="3"/>
        <v>0</v>
      </c>
      <c r="M25" s="33">
        <f t="shared" si="3"/>
        <v>0</v>
      </c>
      <c r="N25" s="33">
        <f t="shared" si="3"/>
        <v>0</v>
      </c>
      <c r="O25" s="33">
        <f t="shared" si="3"/>
        <v>0</v>
      </c>
      <c r="P25" s="33">
        <f t="shared" si="3"/>
        <v>0</v>
      </c>
      <c r="Q25" s="34">
        <f t="shared" si="3"/>
        <v>0</v>
      </c>
    </row>
    <row r="26" spans="1:18" s="2" customFormat="1" x14ac:dyDescent="0.3">
      <c r="A26" s="52"/>
      <c r="B26" s="52"/>
      <c r="C26" s="52"/>
      <c r="D26" s="52"/>
      <c r="E26" s="52"/>
      <c r="F26" s="54"/>
      <c r="G26" s="54"/>
      <c r="H26" s="54"/>
      <c r="I26" s="54"/>
      <c r="J26" s="54"/>
      <c r="K26" s="54"/>
      <c r="L26" s="54"/>
      <c r="M26" s="54"/>
      <c r="N26" s="54"/>
      <c r="O26" s="54"/>
      <c r="P26" s="54"/>
      <c r="Q26" s="54"/>
    </row>
    <row r="27" spans="1:18" x14ac:dyDescent="0.3">
      <c r="A27" s="48"/>
      <c r="B27" s="48"/>
      <c r="C27" s="48"/>
      <c r="D27" s="47"/>
      <c r="E27" s="48"/>
      <c r="F27" s="48"/>
      <c r="G27" s="48"/>
      <c r="H27" s="48"/>
      <c r="I27" s="48"/>
      <c r="J27" s="48"/>
      <c r="K27" s="48"/>
      <c r="L27" s="48"/>
      <c r="M27" s="48"/>
      <c r="N27" s="48"/>
      <c r="O27" s="48"/>
      <c r="P27" s="48"/>
      <c r="Q27" s="48"/>
    </row>
    <row r="28" spans="1:18" x14ac:dyDescent="0.3">
      <c r="A28" s="48" t="s">
        <v>79</v>
      </c>
      <c r="B28" s="48"/>
      <c r="C28" s="48"/>
      <c r="D28" s="47"/>
      <c r="E28" s="48"/>
      <c r="F28" s="48"/>
      <c r="G28" s="48"/>
      <c r="H28" s="48"/>
      <c r="I28" s="48"/>
      <c r="J28" s="48"/>
      <c r="K28" s="48"/>
      <c r="L28" s="48"/>
      <c r="M28" s="48"/>
      <c r="N28" s="48"/>
      <c r="O28" s="48"/>
      <c r="P28" s="48"/>
      <c r="Q28" s="48"/>
    </row>
    <row r="29" spans="1:18" s="2" customFormat="1" x14ac:dyDescent="0.3">
      <c r="A29" s="52"/>
      <c r="B29" s="52"/>
      <c r="C29" s="52"/>
      <c r="D29" s="52"/>
      <c r="E29" s="52"/>
      <c r="F29" s="53"/>
      <c r="G29" s="53"/>
      <c r="H29" s="53"/>
      <c r="I29" s="53"/>
      <c r="J29" s="53"/>
      <c r="K29" s="53"/>
      <c r="L29" s="53"/>
      <c r="M29" s="53"/>
      <c r="N29" s="53"/>
      <c r="O29" s="53"/>
      <c r="P29" s="53"/>
      <c r="Q29" s="53"/>
    </row>
    <row r="30" spans="1:18" s="2" customFormat="1" x14ac:dyDescent="0.3">
      <c r="A30" s="52"/>
      <c r="B30" s="52"/>
      <c r="C30" s="52"/>
      <c r="D30" s="52"/>
      <c r="E30" s="52"/>
      <c r="F30" s="53"/>
      <c r="G30" s="53"/>
      <c r="H30" s="53"/>
      <c r="I30" s="53"/>
      <c r="J30" s="53"/>
      <c r="K30" s="53"/>
      <c r="L30" s="53"/>
      <c r="M30" s="53"/>
      <c r="N30" s="53"/>
      <c r="O30" s="53"/>
      <c r="P30" s="53"/>
      <c r="Q30" s="53"/>
    </row>
    <row r="31" spans="1:18" s="2" customFormat="1" x14ac:dyDescent="0.3">
      <c r="A31" s="52"/>
      <c r="B31" s="52"/>
      <c r="C31" s="52"/>
      <c r="D31" s="52"/>
      <c r="E31" s="52"/>
      <c r="F31" s="53"/>
      <c r="G31" s="53"/>
      <c r="H31" s="53"/>
      <c r="I31" s="53"/>
      <c r="J31" s="53"/>
      <c r="K31" s="53"/>
      <c r="L31" s="53"/>
      <c r="M31" s="53"/>
      <c r="N31" s="53"/>
      <c r="O31" s="53"/>
      <c r="P31" s="53"/>
      <c r="Q31" s="53"/>
    </row>
    <row r="32" spans="1:18" s="2" customFormat="1" x14ac:dyDescent="0.3">
      <c r="A32" s="52"/>
      <c r="B32" s="52"/>
      <c r="C32" s="52"/>
      <c r="D32" s="52"/>
      <c r="E32" s="52"/>
      <c r="F32" s="53"/>
      <c r="G32" s="53"/>
      <c r="H32" s="53"/>
      <c r="I32" s="53"/>
      <c r="J32" s="53"/>
      <c r="K32" s="53"/>
      <c r="L32" s="53"/>
      <c r="M32" s="53"/>
      <c r="N32" s="53"/>
      <c r="O32" s="53"/>
      <c r="P32" s="53"/>
      <c r="Q32" s="53"/>
    </row>
    <row r="33" spans="1:17" s="2" customFormat="1" x14ac:dyDescent="0.3">
      <c r="A33" s="52"/>
      <c r="B33" s="52"/>
      <c r="C33" s="52"/>
      <c r="D33" s="52"/>
      <c r="E33" s="52"/>
      <c r="F33" s="53"/>
      <c r="G33" s="53"/>
      <c r="H33" s="53"/>
      <c r="I33" s="53"/>
      <c r="J33" s="53"/>
      <c r="K33" s="53"/>
      <c r="L33" s="53"/>
      <c r="M33" s="53"/>
      <c r="N33" s="53"/>
      <c r="O33" s="53"/>
      <c r="P33" s="53"/>
      <c r="Q33" s="53"/>
    </row>
    <row r="34" spans="1:17" s="2" customFormat="1" x14ac:dyDescent="0.3">
      <c r="A34" s="52"/>
      <c r="B34" s="52"/>
      <c r="C34" s="52"/>
      <c r="D34" s="52"/>
      <c r="E34" s="52"/>
      <c r="F34" s="53"/>
      <c r="G34" s="53"/>
      <c r="H34" s="53"/>
      <c r="I34" s="53"/>
      <c r="J34" s="53"/>
      <c r="K34" s="53"/>
      <c r="L34" s="53"/>
      <c r="M34" s="53"/>
      <c r="N34" s="53"/>
      <c r="O34" s="53"/>
      <c r="P34" s="53"/>
      <c r="Q34" s="53"/>
    </row>
    <row r="35" spans="1:17" x14ac:dyDescent="0.3">
      <c r="A35" s="48"/>
      <c r="B35" s="48"/>
      <c r="C35" s="48"/>
      <c r="D35" s="47"/>
      <c r="E35" s="48"/>
      <c r="F35" s="48"/>
      <c r="G35" s="48"/>
      <c r="H35" s="48"/>
      <c r="I35" s="48"/>
      <c r="J35" s="48"/>
      <c r="K35" s="48"/>
      <c r="L35" s="48"/>
      <c r="M35" s="48"/>
      <c r="N35" s="48"/>
      <c r="O35" s="48"/>
      <c r="P35" s="48"/>
      <c r="Q35" s="48"/>
    </row>
    <row r="36" spans="1:17" x14ac:dyDescent="0.3">
      <c r="A36" s="48"/>
      <c r="B36" s="48"/>
      <c r="C36" s="48"/>
      <c r="D36" s="47"/>
      <c r="E36" s="48"/>
      <c r="F36" s="48"/>
      <c r="G36" s="48"/>
      <c r="H36" s="48"/>
      <c r="I36" s="48"/>
      <c r="J36" s="48"/>
      <c r="K36" s="48"/>
      <c r="L36" s="48"/>
      <c r="M36" s="48"/>
      <c r="N36" s="48"/>
      <c r="O36" s="48"/>
      <c r="P36" s="48"/>
      <c r="Q36" s="48"/>
    </row>
    <row r="37" spans="1:17" x14ac:dyDescent="0.3">
      <c r="A37" s="48"/>
      <c r="B37" s="48"/>
      <c r="C37" s="48"/>
      <c r="D37" s="47"/>
      <c r="E37" s="48"/>
      <c r="F37" s="48"/>
      <c r="G37" s="48"/>
      <c r="H37" s="48"/>
      <c r="I37" s="48"/>
      <c r="J37" s="48"/>
      <c r="K37" s="48"/>
      <c r="L37" s="48"/>
      <c r="M37" s="48"/>
      <c r="N37" s="48"/>
      <c r="O37" s="48"/>
      <c r="P37" s="48"/>
      <c r="Q37" s="48"/>
    </row>
    <row r="38" spans="1:17" x14ac:dyDescent="0.3">
      <c r="A38" s="48"/>
      <c r="B38" s="48"/>
      <c r="C38" s="48"/>
      <c r="D38" s="47"/>
      <c r="E38" s="48"/>
      <c r="F38" s="48"/>
      <c r="G38" s="48"/>
      <c r="H38" s="48"/>
      <c r="I38" s="48"/>
      <c r="J38" s="48"/>
      <c r="K38" s="48"/>
      <c r="L38" s="48"/>
      <c r="M38" s="48"/>
      <c r="N38" s="48"/>
      <c r="O38" s="48"/>
      <c r="P38" s="48"/>
      <c r="Q38" s="48"/>
    </row>
    <row r="39" spans="1:17" x14ac:dyDescent="0.3">
      <c r="A39" s="48"/>
      <c r="B39" s="48"/>
      <c r="C39" s="48"/>
      <c r="D39" s="47"/>
      <c r="E39" s="48"/>
      <c r="F39" s="48"/>
      <c r="G39" s="48"/>
      <c r="H39" s="48"/>
      <c r="I39" s="48"/>
      <c r="J39" s="48"/>
      <c r="K39" s="48"/>
      <c r="L39" s="48"/>
      <c r="M39" s="48"/>
      <c r="N39" s="48"/>
      <c r="O39" s="48"/>
      <c r="P39" s="48"/>
      <c r="Q39" s="48"/>
    </row>
    <row r="40" spans="1:17" x14ac:dyDescent="0.3">
      <c r="A40" s="48"/>
      <c r="B40" s="48"/>
      <c r="C40" s="48"/>
      <c r="D40" s="47"/>
      <c r="E40" s="48"/>
      <c r="F40" s="48"/>
      <c r="G40" s="48"/>
      <c r="H40" s="48"/>
      <c r="I40" s="48"/>
      <c r="J40" s="48"/>
      <c r="K40" s="48"/>
      <c r="L40" s="48"/>
      <c r="M40" s="48"/>
      <c r="N40" s="48"/>
      <c r="O40" s="48"/>
      <c r="P40" s="48"/>
      <c r="Q40" s="48"/>
    </row>
    <row r="41" spans="1:17" x14ac:dyDescent="0.3">
      <c r="A41" s="48"/>
      <c r="B41" s="48"/>
      <c r="C41" s="48"/>
      <c r="D41" s="47"/>
      <c r="E41" s="48"/>
      <c r="F41" s="48"/>
      <c r="G41" s="48"/>
      <c r="H41" s="48"/>
      <c r="I41" s="48"/>
      <c r="J41" s="48"/>
      <c r="K41" s="48"/>
      <c r="L41" s="48"/>
      <c r="M41" s="48"/>
      <c r="N41" s="48"/>
      <c r="O41" s="48"/>
      <c r="P41" s="48"/>
      <c r="Q41" s="48"/>
    </row>
  </sheetData>
  <sheetProtection insertRows="0" deleteRows="0" selectLockedCells="1"/>
  <mergeCells count="2">
    <mergeCell ref="A8:Q8"/>
    <mergeCell ref="A25:E25"/>
  </mergeCells>
  <conditionalFormatting sqref="F26:Q26">
    <cfRule type="cellIs" dxfId="1" priority="1" operator="equal">
      <formula>"ERROR"</formula>
    </cfRule>
  </conditionalFormatting>
  <pageMargins left="0.25" right="0.25" top="0.75" bottom="0.75" header="0.3" footer="0.3"/>
  <pageSetup orientation="landscape" horizontalDpi="300" verticalDpi="30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E92DC57-B4A4-4672-965D-A9FC6E44FB01}">
          <x14:formula1>
            <xm:f>Modules!$A$1:$A$37</xm:f>
          </x14:formula1>
          <xm:sqref>B10:B24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H41"/>
  <sheetViews>
    <sheetView zoomScale="115" zoomScaleNormal="115" zoomScalePageLayoutView="90" workbookViewId="0">
      <pane ySplit="8" topLeftCell="A9" activePane="bottomLeft" state="frozen"/>
      <selection activeCell="A5" sqref="A5:B5"/>
      <selection pane="bottomLeft" activeCell="C9" sqref="C9"/>
    </sheetView>
  </sheetViews>
  <sheetFormatPr defaultColWidth="9.109375" defaultRowHeight="13.8" x14ac:dyDescent="0.3"/>
  <cols>
    <col min="1" max="1" width="20.109375" style="14" customWidth="1"/>
    <col min="2" max="2" width="21.109375" style="14" customWidth="1"/>
    <col min="3" max="3" width="22" style="14" customWidth="1"/>
    <col min="4" max="4" width="40.5546875" style="14" customWidth="1"/>
    <col min="5" max="5" width="8.5546875" style="18" bestFit="1" customWidth="1"/>
    <col min="6" max="6" width="8.5546875" style="14" bestFit="1" customWidth="1"/>
    <col min="7" max="7" width="12.44140625" style="14" customWidth="1"/>
    <col min="8" max="8" width="9.5546875" style="14" bestFit="1" customWidth="1"/>
    <col min="9" max="16384" width="9.109375" style="14"/>
  </cols>
  <sheetData>
    <row r="1" spans="1:8" s="1" customFormat="1" ht="15.6" x14ac:dyDescent="0.3">
      <c r="A1" s="42" t="str">
        <f>CONCATENATE(Summary!$A$3,"  ", Summary!$B$3)</f>
        <v>Proposer Name:  &lt;Enter Proposer Name&gt;</v>
      </c>
      <c r="B1" s="42"/>
      <c r="C1" s="43"/>
      <c r="D1" s="43"/>
      <c r="E1" s="44"/>
      <c r="F1" s="42"/>
      <c r="G1" s="45" t="str">
        <f>CONCATENATE(Summary!$A$4,"   ",Summary!$B$4)</f>
        <v>Solution Name:   &lt;Enter Solution Description&gt;</v>
      </c>
    </row>
    <row r="2" spans="1:8" x14ac:dyDescent="0.3">
      <c r="A2" s="46"/>
      <c r="B2" s="46"/>
      <c r="C2" s="46"/>
      <c r="D2" s="46"/>
      <c r="E2" s="47"/>
      <c r="F2" s="48"/>
      <c r="G2" s="48"/>
    </row>
    <row r="3" spans="1:8" x14ac:dyDescent="0.3">
      <c r="A3" s="119" t="s">
        <v>102</v>
      </c>
      <c r="B3" s="46"/>
      <c r="C3" s="46"/>
      <c r="D3" s="46"/>
      <c r="E3" s="47"/>
      <c r="F3" s="48"/>
      <c r="G3" s="48"/>
    </row>
    <row r="4" spans="1:8" x14ac:dyDescent="0.3">
      <c r="A4" s="48" t="s">
        <v>84</v>
      </c>
      <c r="B4" s="48"/>
      <c r="C4" s="48"/>
      <c r="D4" s="48"/>
      <c r="E4" s="47"/>
      <c r="F4" s="48"/>
      <c r="G4" s="48"/>
    </row>
    <row r="5" spans="1:8" x14ac:dyDescent="0.3">
      <c r="A5" s="46" t="s">
        <v>107</v>
      </c>
      <c r="B5" s="48"/>
      <c r="C5" s="48"/>
      <c r="D5" s="48"/>
      <c r="E5" s="47"/>
      <c r="F5" s="48"/>
      <c r="G5" s="48"/>
    </row>
    <row r="6" spans="1:8" ht="14.4" thickBot="1" x14ac:dyDescent="0.35">
      <c r="A6" s="48"/>
      <c r="B6" s="48"/>
      <c r="C6" s="48"/>
      <c r="D6" s="48"/>
      <c r="E6" s="47"/>
      <c r="F6" s="48"/>
      <c r="G6" s="48"/>
    </row>
    <row r="7" spans="1:8" ht="15.75" customHeight="1" x14ac:dyDescent="0.3">
      <c r="A7" s="134" t="s">
        <v>98</v>
      </c>
      <c r="B7" s="135"/>
      <c r="C7" s="135"/>
      <c r="D7" s="135"/>
      <c r="E7" s="135"/>
      <c r="F7" s="135"/>
      <c r="G7" s="136"/>
    </row>
    <row r="8" spans="1:8" ht="27.6" x14ac:dyDescent="0.3">
      <c r="A8" s="29" t="s">
        <v>73</v>
      </c>
      <c r="B8" s="11" t="s">
        <v>81</v>
      </c>
      <c r="C8" s="11" t="s">
        <v>74</v>
      </c>
      <c r="D8" s="11" t="s">
        <v>82</v>
      </c>
      <c r="E8" s="11" t="s">
        <v>83</v>
      </c>
      <c r="F8" s="11" t="s">
        <v>106</v>
      </c>
      <c r="G8" s="30" t="s">
        <v>76</v>
      </c>
    </row>
    <row r="9" spans="1:8" x14ac:dyDescent="0.3">
      <c r="A9" s="55"/>
      <c r="B9" s="56"/>
      <c r="C9" s="56"/>
      <c r="D9" s="56"/>
      <c r="E9" s="57"/>
      <c r="F9" s="12"/>
      <c r="G9" s="35">
        <f>IF(E9="Flat",F9,E9*F9)</f>
        <v>0</v>
      </c>
      <c r="H9" s="15"/>
    </row>
    <row r="10" spans="1:8" x14ac:dyDescent="0.3">
      <c r="A10" s="55"/>
      <c r="B10" s="56"/>
      <c r="C10" s="56"/>
      <c r="D10" s="56"/>
      <c r="E10" s="57"/>
      <c r="F10" s="12"/>
      <c r="G10" s="35">
        <f t="shared" ref="G10:G23" si="0">IF(E10="Flat",F10,E10*F10)</f>
        <v>0</v>
      </c>
    </row>
    <row r="11" spans="1:8" x14ac:dyDescent="0.3">
      <c r="A11" s="55"/>
      <c r="B11" s="56"/>
      <c r="C11" s="56"/>
      <c r="D11" s="56"/>
      <c r="E11" s="57"/>
      <c r="F11" s="12"/>
      <c r="G11" s="35">
        <f t="shared" si="0"/>
        <v>0</v>
      </c>
    </row>
    <row r="12" spans="1:8" x14ac:dyDescent="0.3">
      <c r="A12" s="55"/>
      <c r="B12" s="56"/>
      <c r="C12" s="56"/>
      <c r="D12" s="56"/>
      <c r="E12" s="57"/>
      <c r="F12" s="12"/>
      <c r="G12" s="35">
        <f t="shared" si="0"/>
        <v>0</v>
      </c>
    </row>
    <row r="13" spans="1:8" x14ac:dyDescent="0.3">
      <c r="A13" s="55"/>
      <c r="B13" s="56"/>
      <c r="C13" s="56"/>
      <c r="D13" s="56"/>
      <c r="E13" s="57"/>
      <c r="F13" s="12"/>
      <c r="G13" s="35">
        <f t="shared" si="0"/>
        <v>0</v>
      </c>
      <c r="H13" s="15"/>
    </row>
    <row r="14" spans="1:8" x14ac:dyDescent="0.3">
      <c r="A14" s="55"/>
      <c r="B14" s="56"/>
      <c r="C14" s="56"/>
      <c r="D14" s="56"/>
      <c r="E14" s="57"/>
      <c r="F14" s="12"/>
      <c r="G14" s="35">
        <f t="shared" si="0"/>
        <v>0</v>
      </c>
    </row>
    <row r="15" spans="1:8" x14ac:dyDescent="0.3">
      <c r="A15" s="55"/>
      <c r="B15" s="56"/>
      <c r="C15" s="56"/>
      <c r="D15" s="56"/>
      <c r="E15" s="57"/>
      <c r="F15" s="12"/>
      <c r="G15" s="35">
        <f t="shared" si="0"/>
        <v>0</v>
      </c>
    </row>
    <row r="16" spans="1:8" x14ac:dyDescent="0.3">
      <c r="A16" s="55"/>
      <c r="B16" s="56"/>
      <c r="C16" s="56"/>
      <c r="D16" s="56"/>
      <c r="E16" s="57"/>
      <c r="F16" s="12"/>
      <c r="G16" s="35">
        <f t="shared" si="0"/>
        <v>0</v>
      </c>
    </row>
    <row r="17" spans="1:7" x14ac:dyDescent="0.3">
      <c r="A17" s="55"/>
      <c r="B17" s="56"/>
      <c r="C17" s="56"/>
      <c r="D17" s="56"/>
      <c r="E17" s="57"/>
      <c r="F17" s="12"/>
      <c r="G17" s="35">
        <f t="shared" si="0"/>
        <v>0</v>
      </c>
    </row>
    <row r="18" spans="1:7" x14ac:dyDescent="0.3">
      <c r="A18" s="55"/>
      <c r="B18" s="56"/>
      <c r="C18" s="56"/>
      <c r="D18" s="56"/>
      <c r="E18" s="57"/>
      <c r="F18" s="12"/>
      <c r="G18" s="35">
        <f t="shared" si="0"/>
        <v>0</v>
      </c>
    </row>
    <row r="19" spans="1:7" x14ac:dyDescent="0.3">
      <c r="A19" s="55"/>
      <c r="B19" s="56"/>
      <c r="C19" s="56"/>
      <c r="D19" s="56"/>
      <c r="E19" s="57"/>
      <c r="F19" s="12"/>
      <c r="G19" s="35">
        <f t="shared" si="0"/>
        <v>0</v>
      </c>
    </row>
    <row r="20" spans="1:7" x14ac:dyDescent="0.3">
      <c r="A20" s="55"/>
      <c r="B20" s="56"/>
      <c r="C20" s="56"/>
      <c r="D20" s="56"/>
      <c r="E20" s="57"/>
      <c r="F20" s="12"/>
      <c r="G20" s="35">
        <f t="shared" si="0"/>
        <v>0</v>
      </c>
    </row>
    <row r="21" spans="1:7" x14ac:dyDescent="0.3">
      <c r="A21" s="55"/>
      <c r="B21" s="56"/>
      <c r="C21" s="56"/>
      <c r="D21" s="56"/>
      <c r="E21" s="57"/>
      <c r="F21" s="12"/>
      <c r="G21" s="35">
        <f t="shared" si="0"/>
        <v>0</v>
      </c>
    </row>
    <row r="22" spans="1:7" x14ac:dyDescent="0.3">
      <c r="A22" s="55"/>
      <c r="B22" s="56"/>
      <c r="C22" s="56"/>
      <c r="D22" s="56"/>
      <c r="E22" s="57"/>
      <c r="F22" s="12"/>
      <c r="G22" s="35">
        <f t="shared" si="0"/>
        <v>0</v>
      </c>
    </row>
    <row r="23" spans="1:7" x14ac:dyDescent="0.3">
      <c r="A23" s="55"/>
      <c r="B23" s="56"/>
      <c r="C23" s="56"/>
      <c r="D23" s="56"/>
      <c r="E23" s="57"/>
      <c r="F23" s="12"/>
      <c r="G23" s="35">
        <f t="shared" si="0"/>
        <v>0</v>
      </c>
    </row>
    <row r="24" spans="1:7" s="2" customFormat="1" ht="12.75" customHeight="1" thickBot="1" x14ac:dyDescent="0.35">
      <c r="A24" s="137" t="str">
        <f>CONCATENATE("Total ",A7)</f>
        <v>Total Optional Services Costs</v>
      </c>
      <c r="B24" s="138"/>
      <c r="C24" s="138"/>
      <c r="D24" s="138"/>
      <c r="E24" s="138"/>
      <c r="F24" s="139"/>
      <c r="G24" s="36">
        <f>SUM(G9:G23)</f>
        <v>0</v>
      </c>
    </row>
    <row r="25" spans="1:7" s="2" customFormat="1" x14ac:dyDescent="0.3">
      <c r="A25" s="52"/>
      <c r="B25" s="52"/>
      <c r="C25" s="52"/>
      <c r="D25" s="52"/>
      <c r="E25" s="52"/>
      <c r="F25" s="52"/>
      <c r="G25" s="48"/>
    </row>
    <row r="26" spans="1:7" x14ac:dyDescent="0.3">
      <c r="A26" s="48"/>
      <c r="B26" s="48"/>
      <c r="C26" s="48"/>
      <c r="D26" s="48"/>
      <c r="E26" s="47"/>
      <c r="F26" s="48"/>
      <c r="G26" s="48"/>
    </row>
    <row r="27" spans="1:7" x14ac:dyDescent="0.3">
      <c r="A27" s="48" t="s">
        <v>79</v>
      </c>
      <c r="B27" s="48"/>
      <c r="C27" s="48"/>
      <c r="D27" s="48"/>
      <c r="E27" s="47"/>
      <c r="F27" s="48"/>
      <c r="G27" s="48"/>
    </row>
    <row r="28" spans="1:7" s="2" customFormat="1" x14ac:dyDescent="0.3">
      <c r="A28" s="52"/>
      <c r="B28" s="52"/>
      <c r="C28" s="52"/>
      <c r="D28" s="52"/>
      <c r="E28" s="52"/>
      <c r="F28" s="52"/>
      <c r="G28" s="53"/>
    </row>
    <row r="29" spans="1:7" s="2" customFormat="1" x14ac:dyDescent="0.3">
      <c r="A29" s="52"/>
      <c r="B29" s="52"/>
      <c r="C29" s="52"/>
      <c r="D29" s="52"/>
      <c r="E29" s="52"/>
      <c r="F29" s="52"/>
      <c r="G29" s="53"/>
    </row>
    <row r="30" spans="1:7" s="2" customFormat="1" x14ac:dyDescent="0.3">
      <c r="A30" s="52"/>
      <c r="B30" s="52"/>
      <c r="C30" s="52"/>
      <c r="D30" s="52"/>
      <c r="E30" s="52"/>
      <c r="F30" s="52"/>
      <c r="G30" s="53"/>
    </row>
    <row r="31" spans="1:7" s="2" customFormat="1" x14ac:dyDescent="0.3">
      <c r="A31" s="52"/>
      <c r="B31" s="52"/>
      <c r="C31" s="52"/>
      <c r="D31" s="52"/>
      <c r="E31" s="52"/>
      <c r="F31" s="52"/>
      <c r="G31" s="53"/>
    </row>
    <row r="32" spans="1:7" s="2" customFormat="1" x14ac:dyDescent="0.3">
      <c r="A32" s="52"/>
      <c r="B32" s="52"/>
      <c r="C32" s="52"/>
      <c r="D32" s="52"/>
      <c r="E32" s="52"/>
      <c r="F32" s="52"/>
      <c r="G32" s="53"/>
    </row>
    <row r="33" spans="1:7" s="2" customFormat="1" x14ac:dyDescent="0.3">
      <c r="A33" s="52"/>
      <c r="B33" s="52"/>
      <c r="C33" s="52"/>
      <c r="D33" s="52"/>
      <c r="E33" s="52"/>
      <c r="F33" s="52"/>
      <c r="G33" s="53"/>
    </row>
    <row r="34" spans="1:7" x14ac:dyDescent="0.3">
      <c r="A34" s="48"/>
      <c r="B34" s="48"/>
      <c r="C34" s="48"/>
      <c r="D34" s="48"/>
      <c r="E34" s="47"/>
      <c r="F34" s="48"/>
      <c r="G34" s="48"/>
    </row>
    <row r="35" spans="1:7" x14ac:dyDescent="0.3">
      <c r="A35" s="48"/>
      <c r="B35" s="48"/>
      <c r="C35" s="48"/>
      <c r="D35" s="48"/>
      <c r="E35" s="47"/>
      <c r="F35" s="48"/>
      <c r="G35" s="48"/>
    </row>
    <row r="36" spans="1:7" x14ac:dyDescent="0.3">
      <c r="A36" s="48"/>
      <c r="B36" s="48"/>
      <c r="C36" s="48"/>
      <c r="D36" s="48"/>
      <c r="E36" s="47"/>
      <c r="F36" s="48"/>
      <c r="G36" s="48"/>
    </row>
    <row r="37" spans="1:7" x14ac:dyDescent="0.3">
      <c r="A37" s="48"/>
      <c r="B37" s="48"/>
      <c r="C37" s="48"/>
      <c r="D37" s="48"/>
      <c r="E37" s="47"/>
      <c r="F37" s="48"/>
      <c r="G37" s="48"/>
    </row>
    <row r="38" spans="1:7" x14ac:dyDescent="0.3">
      <c r="A38" s="48"/>
      <c r="B38" s="48"/>
      <c r="C38" s="48"/>
      <c r="D38" s="48"/>
      <c r="E38" s="47"/>
      <c r="F38" s="48"/>
      <c r="G38" s="48"/>
    </row>
    <row r="39" spans="1:7" x14ac:dyDescent="0.3">
      <c r="A39" s="48"/>
      <c r="B39" s="48"/>
      <c r="C39" s="48"/>
      <c r="D39" s="48"/>
      <c r="E39" s="47"/>
      <c r="F39" s="48"/>
      <c r="G39" s="48"/>
    </row>
    <row r="40" spans="1:7" x14ac:dyDescent="0.3">
      <c r="A40" s="48"/>
      <c r="B40" s="48"/>
      <c r="C40" s="48"/>
      <c r="D40" s="48"/>
      <c r="E40" s="47"/>
      <c r="F40" s="48"/>
      <c r="G40" s="48"/>
    </row>
    <row r="41" spans="1:7" x14ac:dyDescent="0.3">
      <c r="A41" s="48"/>
      <c r="B41" s="48"/>
      <c r="C41" s="48"/>
      <c r="D41" s="48"/>
      <c r="E41" s="47"/>
      <c r="F41" s="48"/>
      <c r="G41" s="48"/>
    </row>
  </sheetData>
  <sheetProtection insertRows="0" deleteRows="0" selectLockedCells="1"/>
  <mergeCells count="2">
    <mergeCell ref="A7:G7"/>
    <mergeCell ref="A24:F24"/>
  </mergeCells>
  <conditionalFormatting sqref="G25">
    <cfRule type="cellIs" dxfId="0" priority="1" operator="equal">
      <formula>"ERROR"</formula>
    </cfRule>
  </conditionalFormatting>
  <dataValidations count="1">
    <dataValidation type="list" allowBlank="1" showInputMessage="1" showErrorMessage="1" sqref="B9:B23" xr:uid="{00000000-0002-0000-0600-000000000000}">
      <formula1>Services</formula1>
    </dataValidation>
  </dataValidations>
  <pageMargins left="0.25" right="0.25" top="0.75" bottom="0.75" header="0.3" footer="0.3"/>
  <pageSetup orientation="landscape" horizontalDpi="300" verticalDpi="30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C960AC4-B1AB-44C5-879D-0B8ED1290801}">
          <x14:formula1>
            <xm:f>Modules!$A$1:$A$37</xm:f>
          </x14:formula1>
          <xm:sqref>C9:C23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AF77F-5289-48E0-B3BC-E2EC32AF1C78}">
  <dimension ref="A1:A37"/>
  <sheetViews>
    <sheetView workbookViewId="0"/>
  </sheetViews>
  <sheetFormatPr defaultRowHeight="14.4" x14ac:dyDescent="0.3"/>
  <cols>
    <col min="1" max="1" width="29.88671875" bestFit="1" customWidth="1"/>
    <col min="8" max="8" width="19.6640625" customWidth="1"/>
  </cols>
  <sheetData>
    <row r="1" spans="1:1" x14ac:dyDescent="0.3">
      <c r="A1" s="51" t="s">
        <v>24</v>
      </c>
    </row>
    <row r="2" spans="1:1" x14ac:dyDescent="0.3">
      <c r="A2" s="51" t="s">
        <v>28</v>
      </c>
    </row>
    <row r="3" spans="1:1" x14ac:dyDescent="0.3">
      <c r="A3" s="51" t="s">
        <v>31</v>
      </c>
    </row>
    <row r="4" spans="1:1" x14ac:dyDescent="0.3">
      <c r="A4" s="51" t="s">
        <v>34</v>
      </c>
    </row>
    <row r="5" spans="1:1" x14ac:dyDescent="0.3">
      <c r="A5" s="51" t="s">
        <v>37</v>
      </c>
    </row>
    <row r="6" spans="1:1" x14ac:dyDescent="0.3">
      <c r="A6" s="51" t="s">
        <v>40</v>
      </c>
    </row>
    <row r="7" spans="1:1" x14ac:dyDescent="0.3">
      <c r="A7" s="51" t="s">
        <v>42</v>
      </c>
    </row>
    <row r="8" spans="1:1" x14ac:dyDescent="0.3">
      <c r="A8" s="51" t="s">
        <v>44</v>
      </c>
    </row>
    <row r="9" spans="1:1" x14ac:dyDescent="0.3">
      <c r="A9" s="51" t="s">
        <v>46</v>
      </c>
    </row>
    <row r="10" spans="1:1" x14ac:dyDescent="0.3">
      <c r="A10" s="51" t="s">
        <v>48</v>
      </c>
    </row>
    <row r="11" spans="1:1" x14ac:dyDescent="0.3">
      <c r="A11" s="51" t="s">
        <v>115</v>
      </c>
    </row>
    <row r="12" spans="1:1" x14ac:dyDescent="0.3">
      <c r="A12" s="51" t="s">
        <v>51</v>
      </c>
    </row>
    <row r="13" spans="1:1" x14ac:dyDescent="0.3">
      <c r="A13" s="51" t="s">
        <v>53</v>
      </c>
    </row>
    <row r="14" spans="1:1" x14ac:dyDescent="0.3">
      <c r="A14" s="51" t="s">
        <v>55</v>
      </c>
    </row>
    <row r="15" spans="1:1" x14ac:dyDescent="0.3">
      <c r="A15" s="51" t="s">
        <v>25</v>
      </c>
    </row>
    <row r="16" spans="1:1" x14ac:dyDescent="0.3">
      <c r="A16" s="51" t="s">
        <v>29</v>
      </c>
    </row>
    <row r="17" spans="1:1" x14ac:dyDescent="0.3">
      <c r="A17" s="51" t="s">
        <v>32</v>
      </c>
    </row>
    <row r="18" spans="1:1" x14ac:dyDescent="0.3">
      <c r="A18" s="51" t="s">
        <v>35</v>
      </c>
    </row>
    <row r="19" spans="1:1" x14ac:dyDescent="0.3">
      <c r="A19" s="51" t="s">
        <v>38</v>
      </c>
    </row>
    <row r="20" spans="1:1" x14ac:dyDescent="0.3">
      <c r="A20" s="51" t="s">
        <v>41</v>
      </c>
    </row>
    <row r="21" spans="1:1" x14ac:dyDescent="0.3">
      <c r="A21" s="51" t="s">
        <v>43</v>
      </c>
    </row>
    <row r="22" spans="1:1" x14ac:dyDescent="0.3">
      <c r="A22" s="51" t="s">
        <v>45</v>
      </c>
    </row>
    <row r="23" spans="1:1" x14ac:dyDescent="0.3">
      <c r="A23" s="51" t="s">
        <v>47</v>
      </c>
    </row>
    <row r="24" spans="1:1" x14ac:dyDescent="0.3">
      <c r="A24" s="51" t="s">
        <v>49</v>
      </c>
    </row>
    <row r="25" spans="1:1" x14ac:dyDescent="0.3">
      <c r="A25" s="51" t="s">
        <v>50</v>
      </c>
    </row>
    <row r="26" spans="1:1" x14ac:dyDescent="0.3">
      <c r="A26" s="51" t="s">
        <v>52</v>
      </c>
    </row>
    <row r="27" spans="1:1" x14ac:dyDescent="0.3">
      <c r="A27" s="51" t="s">
        <v>54</v>
      </c>
    </row>
    <row r="28" spans="1:1" x14ac:dyDescent="0.3">
      <c r="A28" s="51" t="s">
        <v>56</v>
      </c>
    </row>
    <row r="29" spans="1:1" x14ac:dyDescent="0.3">
      <c r="A29" s="51" t="s">
        <v>57</v>
      </c>
    </row>
    <row r="30" spans="1:1" x14ac:dyDescent="0.3">
      <c r="A30" s="51" t="s">
        <v>114</v>
      </c>
    </row>
    <row r="31" spans="1:1" x14ac:dyDescent="0.3">
      <c r="A31" s="51" t="s">
        <v>58</v>
      </c>
    </row>
    <row r="32" spans="1:1" x14ac:dyDescent="0.3">
      <c r="A32" s="51" t="s">
        <v>59</v>
      </c>
    </row>
    <row r="33" spans="1:1" x14ac:dyDescent="0.3">
      <c r="A33" s="51" t="s">
        <v>60</v>
      </c>
    </row>
    <row r="34" spans="1:1" x14ac:dyDescent="0.3">
      <c r="A34" s="51" t="s">
        <v>61</v>
      </c>
    </row>
    <row r="35" spans="1:1" x14ac:dyDescent="0.3">
      <c r="A35" s="51" t="s">
        <v>62</v>
      </c>
    </row>
    <row r="36" spans="1:1" x14ac:dyDescent="0.3">
      <c r="A36" s="51" t="s">
        <v>53</v>
      </c>
    </row>
    <row r="37" spans="1:1" x14ac:dyDescent="0.3">
      <c r="A37" s="51" t="s">
        <v>2</v>
      </c>
    </row>
  </sheetData>
  <dataValidations count="1">
    <dataValidation type="list" allowBlank="1" showInputMessage="1" showErrorMessage="1" sqref="H5:H8 I5:I9" xr:uid="{E5B54FE0-626E-4D02-BC41-19A118B683A5}">
      <formula1>Software</formula1>
    </dataValidation>
  </dataValidation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13</vt:i4>
      </vt:variant>
    </vt:vector>
  </HeadingPairs>
  <TitlesOfParts>
    <vt:vector size="22" baseType="lpstr">
      <vt:lpstr>Main Index and Instructions</vt:lpstr>
      <vt:lpstr>Summary</vt:lpstr>
      <vt:lpstr>Licenses</vt:lpstr>
      <vt:lpstr>Services</vt:lpstr>
      <vt:lpstr>SaaS-Hosting</vt:lpstr>
      <vt:lpstr>Training</vt:lpstr>
      <vt:lpstr>Optional Products</vt:lpstr>
      <vt:lpstr>Optional Services</vt:lpstr>
      <vt:lpstr>Modules</vt:lpstr>
      <vt:lpstr>Licenses!Print_Area</vt:lpstr>
      <vt:lpstr>'SaaS-Hosting'!Print_Area</vt:lpstr>
      <vt:lpstr>Services!Print_Area</vt:lpstr>
      <vt:lpstr>Licenses!Print_Titles</vt:lpstr>
      <vt:lpstr>'Optional Products'!Print_Titles</vt:lpstr>
      <vt:lpstr>'Optional Services'!Print_Titles</vt:lpstr>
      <vt:lpstr>'SaaS-Hosting'!Print_Titles</vt:lpstr>
      <vt:lpstr>Services!Print_Titles</vt:lpstr>
      <vt:lpstr>Training!Print_Titles</vt:lpstr>
      <vt:lpstr>Services</vt:lpstr>
      <vt:lpstr>Software</vt:lpstr>
      <vt:lpstr>Total_Training_Costs</vt:lpstr>
      <vt:lpstr>Training_Costs_Subtotal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P - Cost Proposal</dc:title>
  <dc:subject/>
  <dc:creator/>
  <cp:keywords/>
  <dc:description/>
  <cp:lastModifiedBy/>
  <cp:revision>1</cp:revision>
  <dcterms:created xsi:type="dcterms:W3CDTF">2026-02-09T14:23:38Z</dcterms:created>
  <dcterms:modified xsi:type="dcterms:W3CDTF">2026-02-09T14:25:00Z</dcterms:modified>
  <cp:category/>
  <cp:contentStatus/>
</cp:coreProperties>
</file>