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8_{1A09C89E-81FD-495A-A5C1-3F0D6F06B12A}" xr6:coauthVersionLast="47" xr6:coauthVersionMax="47" xr10:uidLastSave="{00000000-0000-0000-0000-000000000000}"/>
  <bookViews>
    <workbookView xWindow="-28920" yWindow="-120" windowWidth="29040" windowHeight="15720" xr2:uid="{25AB8DF3-B02D-456A-A9E6-637AACEA347F}"/>
  </bookViews>
  <sheets>
    <sheet name="Sheet1" sheetId="1" r:id="rId1"/>
  </sheets>
  <definedNames>
    <definedName name="_xlnm._FilterDatabase" localSheetId="0" hidden="1">Sheet1!$A$21:$J$136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6" i="1" l="1"/>
  <c r="G116" i="1"/>
  <c r="I115" i="1"/>
  <c r="G115" i="1"/>
  <c r="I114" i="1"/>
  <c r="G114" i="1"/>
  <c r="I30" i="1"/>
  <c r="G30" i="1"/>
  <c r="G92" i="1" l="1"/>
  <c r="G91" i="1"/>
  <c r="G36" i="1"/>
  <c r="G90" i="1"/>
  <c r="G35" i="1"/>
  <c r="G34" i="1"/>
  <c r="I22" i="1"/>
  <c r="I23" i="1"/>
  <c r="I24" i="1"/>
  <c r="I25" i="1"/>
  <c r="I26" i="1"/>
  <c r="I27" i="1"/>
  <c r="I28" i="1"/>
  <c r="I29" i="1"/>
  <c r="I31" i="1"/>
  <c r="I32" i="1"/>
  <c r="I33"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4" i="1"/>
  <c r="I95" i="1"/>
  <c r="I96" i="1"/>
  <c r="I97" i="1"/>
  <c r="I98" i="1"/>
  <c r="I99" i="1"/>
  <c r="I100" i="1"/>
  <c r="I101" i="1"/>
  <c r="I102" i="1"/>
  <c r="I103" i="1"/>
  <c r="I104" i="1"/>
  <c r="I105" i="1"/>
  <c r="I106" i="1"/>
  <c r="I107" i="1"/>
  <c r="I108" i="1"/>
  <c r="I109" i="1"/>
  <c r="I110" i="1"/>
  <c r="I111" i="1"/>
  <c r="I112" i="1"/>
  <c r="I113" i="1"/>
  <c r="I117" i="1"/>
  <c r="I118" i="1"/>
  <c r="I119" i="1"/>
  <c r="I120" i="1"/>
  <c r="I121" i="1"/>
  <c r="I122" i="1"/>
  <c r="I123" i="1"/>
  <c r="I124" i="1"/>
  <c r="I125" i="1"/>
  <c r="I126" i="1"/>
  <c r="I127" i="1"/>
  <c r="I128" i="1"/>
  <c r="I129" i="1"/>
  <c r="I130" i="1"/>
  <c r="I131" i="1"/>
  <c r="I132" i="1"/>
  <c r="I133" i="1"/>
  <c r="I134" i="1"/>
  <c r="I135" i="1"/>
  <c r="I136" i="1"/>
  <c r="G22" i="1"/>
  <c r="G23" i="1"/>
  <c r="G24" i="1"/>
  <c r="G25" i="1"/>
  <c r="G26" i="1"/>
  <c r="G27" i="1"/>
  <c r="G28" i="1"/>
  <c r="G29" i="1"/>
  <c r="G31" i="1"/>
  <c r="G32" i="1"/>
  <c r="G33"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4" i="1"/>
  <c r="G95" i="1"/>
  <c r="G96" i="1"/>
  <c r="G97" i="1"/>
  <c r="G98" i="1"/>
  <c r="G99" i="1"/>
  <c r="G100" i="1"/>
  <c r="G101" i="1"/>
  <c r="G102" i="1"/>
  <c r="G103" i="1"/>
  <c r="G104" i="1"/>
  <c r="G105" i="1"/>
  <c r="G106" i="1"/>
  <c r="G107" i="1"/>
  <c r="G108" i="1"/>
  <c r="G109" i="1"/>
  <c r="G110" i="1"/>
  <c r="G111" i="1"/>
  <c r="G112" i="1"/>
  <c r="G113" i="1"/>
  <c r="G117" i="1"/>
  <c r="G118" i="1"/>
  <c r="G119" i="1"/>
  <c r="G120" i="1"/>
  <c r="G121" i="1"/>
  <c r="G122" i="1"/>
  <c r="G123" i="1"/>
  <c r="G124" i="1"/>
  <c r="G125" i="1"/>
  <c r="G126" i="1"/>
  <c r="G127" i="1"/>
  <c r="G128" i="1"/>
  <c r="G129" i="1"/>
  <c r="G130" i="1"/>
  <c r="G131" i="1"/>
  <c r="G132" i="1"/>
  <c r="G133" i="1"/>
  <c r="G134" i="1"/>
  <c r="G135" i="1"/>
  <c r="G136" i="1"/>
  <c r="J142" i="1" l="1"/>
  <c r="J143" i="1"/>
  <c r="J141" i="1"/>
  <c r="F142" i="1"/>
  <c r="H142" i="1" s="1"/>
  <c r="F144" i="1"/>
  <c r="F143" i="1"/>
  <c r="H143" i="1" s="1"/>
  <c r="F141" i="1"/>
  <c r="H141" i="1" s="1"/>
</calcChain>
</file>

<file path=xl/sharedStrings.xml><?xml version="1.0" encoding="utf-8"?>
<sst xmlns="http://schemas.openxmlformats.org/spreadsheetml/2006/main" count="709" uniqueCount="265">
  <si>
    <r>
      <rPr>
        <b/>
        <u/>
        <sz val="10"/>
        <color rgb="FF000000"/>
        <rFont val="Arial"/>
        <family val="2"/>
      </rPr>
      <t xml:space="preserve">Vendor Response - Availability options: 
</t>
    </r>
    <r>
      <rPr>
        <b/>
        <sz val="10"/>
        <color rgb="FF000000"/>
        <rFont val="Arial"/>
        <family val="2"/>
      </rPr>
      <t>0- Functionality Not Provided:</t>
    </r>
    <r>
      <rPr>
        <sz val="10"/>
        <color rgb="FF000000"/>
        <rFont val="Arial"/>
        <family val="2"/>
      </rPr>
      <t xml:space="preserve"> The software does not support the requirements. If the required functionality is planned for a future release, please indicate the timescale (month and year) in the Comments section     
</t>
    </r>
    <r>
      <rPr>
        <b/>
        <sz val="10"/>
        <color rgb="FF000000"/>
        <rFont val="Arial"/>
        <family val="2"/>
      </rPr>
      <t>1- Partial Functionality:</t>
    </r>
    <r>
      <rPr>
        <sz val="10"/>
        <color rgb="FF000000"/>
        <rFont val="Arial"/>
        <family val="2"/>
      </rPr>
      <t xml:space="preserve"> The software supports some of the requirements.  CONTRACTOR to clarify which requirements are not supported in the Comments section.                       
</t>
    </r>
    <r>
      <rPr>
        <b/>
        <sz val="10"/>
        <color rgb="FF000000"/>
        <rFont val="Arial"/>
        <family val="2"/>
      </rPr>
      <t>2- Functionality provided; requires customized integration with third-party solution:</t>
    </r>
    <r>
      <rPr>
        <sz val="10"/>
        <color rgb="FF000000"/>
        <rFont val="Arial"/>
        <family val="2"/>
      </rPr>
      <t xml:space="preserve">  The CONTRACTOR has established a relationship with a business partner to provide this functionality, but it needs customizing or working around in order to be deployed as an integrated solution. Identify any areas where modification will impact the application upgrade path.  CONTRACTOR to provide additional information regarding the customization/workaround in the Comments section.
</t>
    </r>
    <r>
      <rPr>
        <b/>
        <sz val="10"/>
        <color rgb="FF000000"/>
        <rFont val="Arial"/>
        <family val="2"/>
      </rPr>
      <t>3- Functionality provided by the vendor, but requires customization or PaaS extension:</t>
    </r>
    <r>
      <rPr>
        <sz val="10"/>
        <color rgb="FF000000"/>
        <rFont val="Arial"/>
        <family val="2"/>
      </rPr>
      <t xml:space="preserve"> The functionality can be accomplished with the CONTRACTOR’s products, however some customizing or working around is required. For ERP applications delivered as vendor hosted cloud services, the functionality would be provided by building an extension using platform as a service (PaaS) capabilities provided either by the CONTRACTOR or a third party. Identify any areas where customization, modification or extension will affect the application upgrade path. CONTRACTOR to provide additional information regarding the customization/workaround in the Comments section. 
</t>
    </r>
    <r>
      <rPr>
        <b/>
        <sz val="10"/>
        <color rgb="FF000000"/>
        <rFont val="Arial"/>
        <family val="2"/>
      </rPr>
      <t>4- Functionality provided seamlessly by third-party solution:</t>
    </r>
    <r>
      <rPr>
        <sz val="10"/>
        <color rgb="FF000000"/>
        <rFont val="Arial"/>
        <family val="2"/>
      </rPr>
      <t xml:space="preserve"> The CONTRACTOR has established a relationship (e.g., as an OEM) with a business partner to provide this functionality, which is fully integrated (in terms of data, process and application) with the proposed solution and requires no customization or integration development. CONTRACTOR to provide the name of the recommended 3rd party solution in the Comments section. 
</t>
    </r>
    <r>
      <rPr>
        <b/>
        <sz val="10"/>
        <color rgb="FF000000"/>
        <rFont val="Arial"/>
        <family val="2"/>
      </rPr>
      <t>5- Functionality provided as Standard:</t>
    </r>
    <r>
      <rPr>
        <sz val="10"/>
        <color rgb="FF000000"/>
        <rFont val="Arial"/>
        <family val="2"/>
      </rPr>
      <t xml:space="preserve"> The software fully supports the requirements, and the CONTRACTOR provides the functionality from its own code base. No customization or work-around is required. Some configuration may be required, but this should not be significant or complex, should not add significantly to the implementation timescales, and should not affect future upgrades.  
</t>
    </r>
    <r>
      <rPr>
        <b/>
        <sz val="10"/>
        <color rgb="FF000000"/>
        <rFont val="Arial"/>
        <family val="2"/>
      </rPr>
      <t xml:space="preserve">N/A: </t>
    </r>
    <r>
      <rPr>
        <sz val="10"/>
        <color rgb="FF000000"/>
        <rFont val="Arial"/>
        <family val="2"/>
      </rPr>
      <t xml:space="preserve"> These requirements require a written narrative response. CONTRACTORS to provide a written response in the Comments section. In addition, if a Response Code applies, include it.
</t>
    </r>
    <r>
      <rPr>
        <b/>
        <sz val="10"/>
        <color rgb="FF000000"/>
        <rFont val="Arial"/>
        <family val="2"/>
      </rPr>
      <t>Comments:</t>
    </r>
    <r>
      <rPr>
        <sz val="10"/>
        <color rgb="FF000000"/>
        <rFont val="Arial"/>
        <family val="2"/>
      </rPr>
      <t xml:space="preserve">  Vendors can use to provide any additional clarification.</t>
    </r>
  </si>
  <si>
    <r>
      <rPr>
        <b/>
        <u/>
        <sz val="10"/>
        <color theme="1"/>
        <rFont val="Arial"/>
        <family val="2"/>
      </rPr>
      <t>Requirements Priority Definition:</t>
    </r>
    <r>
      <rPr>
        <sz val="10"/>
        <color theme="1"/>
        <rFont val="Arial"/>
        <family val="2"/>
      </rPr>
      <t xml:space="preserve">
</t>
    </r>
    <r>
      <rPr>
        <b/>
        <sz val="10"/>
        <color theme="1"/>
        <rFont val="Arial"/>
        <family val="2"/>
      </rPr>
      <t>1- Must Have</t>
    </r>
    <r>
      <rPr>
        <sz val="10"/>
        <color theme="1"/>
        <rFont val="Arial"/>
        <family val="2"/>
      </rPr>
      <t xml:space="preserve"> = Existing functionality within ERP system and is critical to Business operations.  Must be in place Day 1. 
</t>
    </r>
    <r>
      <rPr>
        <b/>
        <sz val="10"/>
        <color theme="1"/>
        <rFont val="Arial"/>
        <family val="2"/>
      </rPr>
      <t xml:space="preserve">2- Need </t>
    </r>
    <r>
      <rPr>
        <sz val="10"/>
        <color theme="1"/>
        <rFont val="Arial"/>
        <family val="2"/>
      </rPr>
      <t xml:space="preserve">= New functionality, but is needed to improve business operations.  If not feasible for Day 1, high priority for Day 2. 
</t>
    </r>
    <r>
      <rPr>
        <b/>
        <sz val="10"/>
        <color theme="1"/>
        <rFont val="Arial"/>
        <family val="2"/>
      </rPr>
      <t>3- Nice to Have</t>
    </r>
    <r>
      <rPr>
        <sz val="10"/>
        <color theme="1"/>
        <rFont val="Arial"/>
        <family val="2"/>
      </rPr>
      <t xml:space="preserve"> = New functionality; will be prioritized after Day 2 priorities. 
</t>
    </r>
    <r>
      <rPr>
        <b/>
        <sz val="10"/>
        <color theme="1"/>
        <rFont val="Arial"/>
        <family val="2"/>
      </rPr>
      <t>4- Required Info</t>
    </r>
    <r>
      <rPr>
        <sz val="10"/>
        <color theme="1"/>
        <rFont val="Arial"/>
        <family val="2"/>
      </rPr>
      <t xml:space="preserve"> -  Information needed for decision making</t>
    </r>
  </si>
  <si>
    <t>State of Delaware</t>
  </si>
  <si>
    <t>Vendor Response</t>
  </si>
  <si>
    <t>REQ #</t>
  </si>
  <si>
    <t>Function</t>
  </si>
  <si>
    <t>Process</t>
  </si>
  <si>
    <t>Requirements</t>
  </si>
  <si>
    <t>Application</t>
  </si>
  <si>
    <t>Priority</t>
  </si>
  <si>
    <t>Availability</t>
  </si>
  <si>
    <t>TECH-ARCH-001</t>
  </si>
  <si>
    <t>Technical</t>
  </si>
  <si>
    <t>Architectural</t>
  </si>
  <si>
    <t>Please document the process for adding customizations to the solution and assert code ownership of custom components.</t>
  </si>
  <si>
    <t>HR - FIN</t>
  </si>
  <si>
    <t>1- Must Have</t>
  </si>
  <si>
    <t>TECH-ARCH-002</t>
  </si>
  <si>
    <t>The solution must allow the setup of user profiles with segrgation of duties, and the solution integrator must configure the solution to allow this functionality.</t>
  </si>
  <si>
    <t>TECH-ARCH-003</t>
  </si>
  <si>
    <t>Please provide the minimum client workstation hardware, software, and bandwidth requirements for inteacting with the solution and any third-party components.</t>
  </si>
  <si>
    <t>TECH-ARCH-004</t>
  </si>
  <si>
    <t>The solution must support the latest SAML and OIDC authentication, and the solution integrator must configure the solution to allow this functionality.</t>
  </si>
  <si>
    <t>TECH-ARCH-005</t>
  </si>
  <si>
    <t>The solution must be updated to include tax, Affordable Care Act, and other federal requirement updates, and the solution integrator must configure the solution to allow this functionality.</t>
  </si>
  <si>
    <t>TECH-ARCH-006</t>
  </si>
  <si>
    <t>The solution integrator must review and communicate requested enhancements to non-configurable items to the solution provider for potential inclusion in future roadmaps.</t>
  </si>
  <si>
    <t>4- Required Info</t>
  </si>
  <si>
    <t>TECH-ARCH-007</t>
  </si>
  <si>
    <t>The solution must support integration with the State's IDM for MFA, and the solution integrator must configure the solution to allow this functionality.</t>
  </si>
  <si>
    <t>TECH-ARCH-008</t>
  </si>
  <si>
    <t>The solution must support multiple identities, e.g. Self Service - using Personal Email vs Functional/End Users using centrally managed IDs, and the solution integrator must configure the solution to allow this functionality.</t>
  </si>
  <si>
    <t>TECH-ARCH-009</t>
  </si>
  <si>
    <t>The solution must support the use of more than one IDP solution, and the solution integrator must configure the solution to allow this functionality</t>
  </si>
  <si>
    <t>TECH-ARCH-010</t>
  </si>
  <si>
    <t>The solution must support multiple identities for the same user for separation of duties when an end-user works at more than one agency/department or has multiple positions in an agency, and the solution integrator must configure the solution to allow this functionality.</t>
  </si>
  <si>
    <t>TECH-ARCH-011</t>
  </si>
  <si>
    <t>The solution must meet WCAG standards on desktop, tablet, and mobile experiences, including any components added by the solution integrator.</t>
  </si>
  <si>
    <t>TECH-ARCH-012</t>
  </si>
  <si>
    <t>The solution must allow mass update capabilities via API, Excel uploads, CSV uploads etc., and the solution integrator must configure the solution to allow this functionality.</t>
  </si>
  <si>
    <t>TECH-ARCH-013</t>
  </si>
  <si>
    <t>The solution must allow for a State-branded URL and include State branding in the interface, and the solution integrator must configure the solution to allow this functionality.</t>
  </si>
  <si>
    <t>TECH-ARCH-014</t>
  </si>
  <si>
    <t>The solution must allow task automation and configurable error handling and error notification, and the solution integrator must configure the solution to allow this functionality.</t>
  </si>
  <si>
    <t>TECH-ARCH-015</t>
  </si>
  <si>
    <t>The solution must allow approval workflows with ability to add ad hoc approves, do reroutes, add comments and view the workflow steps with ability to approve, and deny and recycle the request across various modules and screen; the solution integrator must configure the solution to allow this functionality.</t>
  </si>
  <si>
    <t>TECH-ARCH-016</t>
  </si>
  <si>
    <t>The solution must allow the termination of a user account and its funcational access, only letting them keep their self service access, and be able to pay the terminated user up to the date of their termination without the need to keep their record active; the solution integrator must configure the solution to allow this functionality.</t>
  </si>
  <si>
    <t>HR</t>
  </si>
  <si>
    <t>TECH-SEC-001</t>
  </si>
  <si>
    <t>Audit and Security</t>
  </si>
  <si>
    <t>Provide details of how the solution and solution integrator implements security controls aligned with NIST SP 800-53 Revision 5, Moderate baseline, as appropriate for the system’s risk profile.</t>
  </si>
  <si>
    <t>TECH-SEC-002</t>
  </si>
  <si>
    <t>The solution must be able to be configured for administrator control to the application modules, transactions, data, and reports, and the solution integrator must configure the solution to allow this functionality.</t>
  </si>
  <si>
    <t>TECH-SEC-003</t>
  </si>
  <si>
    <t>The solution must allow an administrator to define data access rights (e.g. create, read, update, delete) by user ID and functional role and department, and the solution integrator must configure the solution to allow this functionality.</t>
  </si>
  <si>
    <t>TECH-SEC-004</t>
  </si>
  <si>
    <t>The solution must allow an administrator to define functional access rights (e.g. processes, screens, fields and reports) by user ID or functional role, and the solution integrator must configure the solution to allow this functionality.</t>
  </si>
  <si>
    <t>TECH-SEC-005</t>
  </si>
  <si>
    <t>The solution must allow an administrator to restrict access to sensitive data elements (e.g. social security numbers, banking data, etc.) by user ID, user groups, or functional role, and the solution integrator must configure the solution to allow this functionality.</t>
  </si>
  <si>
    <t>TECH-SEC-006</t>
  </si>
  <si>
    <t>The solution must allow an administrator to define what transaction types are audited in the application (if everything is not audited by default) and allow authorized staff to view the transaction details, and the solution integrator must configure the solution to allow this functionality.</t>
  </si>
  <si>
    <t>TECH-SEC-007</t>
  </si>
  <si>
    <t>The solution must allow an administrator to query the audit log by type of access, date/time stamp range, and user identification, and the solution integrator must configure the solution to allow this functionality.</t>
  </si>
  <si>
    <t>TECH-SEC-008</t>
  </si>
  <si>
    <t xml:space="preserve">The Solution(s) must provide the ability to encrypt and/or mask specific data elements as needed for imports, exports, and reports. Please describe how you will ensure that the solution(s) will implement this functionality. </t>
  </si>
  <si>
    <t>TECH-SEC-009</t>
  </si>
  <si>
    <t>The solution must use logging to record access activity for system overrides, and additions, changes, or deletes to application data, and the solution integrator must configure the solution to allow this functionality.</t>
  </si>
  <si>
    <t>TECH-SEC-010</t>
  </si>
  <si>
    <t>The solution must implement single sign on with inactivity time thresholds requiring reauthentication, and the solution integrator must configure the solution to allow this functionality.</t>
  </si>
  <si>
    <t>TECH-SEC-011</t>
  </si>
  <si>
    <t>Provide a reference to the NIST 800-53 rev 5 controls that secure the remote environment and connectiosn to State of Delaware data.</t>
  </si>
  <si>
    <t>TECH-SEC-012</t>
  </si>
  <si>
    <t>Provide your data privacy policy.</t>
  </si>
  <si>
    <t>TECH-SEC-013</t>
  </si>
  <si>
    <t>Outline your independent IT audit process, including frequency performed, how you address any nonconformities of established policies, procedures, contractual obligations, and legal obligations, and your process for submitting the results of such assessment to the State of Delaware, Department of Technology and Information within one month of its completion.</t>
  </si>
  <si>
    <t>TECH-SEC-014</t>
  </si>
  <si>
    <t>For any proposed third party integrations/solution, SI must ensure that the recommended solution complies with all state's security requriements.</t>
  </si>
  <si>
    <t>TECH-SEC-015</t>
  </si>
  <si>
    <t>The provider must possess a current SOC 2 Type II report issued within the last twelve (12) months. The report must be prepared in accordance with SSAE 18 (AT-C Section 205). Vendors shall either include the SOC 2 Type II report with their RFP response or indicate that the report will be provided under non-disclosure agreement upon request.</t>
  </si>
  <si>
    <t>TECH-SEC-016</t>
  </si>
  <si>
    <t>Please point to the section and page in your data privacy policy that outlines employee handling of customer data.</t>
  </si>
  <si>
    <t>TECH-SEC-017</t>
  </si>
  <si>
    <t>Please outline the physical security controls and policies enforced at your organization.</t>
  </si>
  <si>
    <t>TECH-SEC-018</t>
  </si>
  <si>
    <t>Please describe how you comply with DPDPA (Delaware Personal Data Privacy Act).</t>
  </si>
  <si>
    <t>TECH-SEC-019</t>
  </si>
  <si>
    <t>Please describe the security features and controls that are available in solution for government, including configuration, administration, maintenance, support, any available customization.</t>
  </si>
  <si>
    <t>TECH-SEC-020</t>
  </si>
  <si>
    <t>Please describe how the solution will store, process, or transmit data subject to HIPAA, PCI DSS, or CJIS requirements. For each applicable framework, describe the vendor’s current compliance status and the controls in place to support compliance.</t>
  </si>
  <si>
    <t>TECH-SEC-021</t>
  </si>
  <si>
    <t>Please describe how application security settings are extended to reporting tools/layers, and how the solution integrator maintains these settings.</t>
  </si>
  <si>
    <t>TECH-SEC-022</t>
  </si>
  <si>
    <t>The solution must have the ability to enforce department level security  components, queries, and reports, and the solution integrator must configure the solution to allow this functionality.</t>
  </si>
  <si>
    <t>TECH-SEC-023</t>
  </si>
  <si>
    <t>The solution must have the ability to enforce chartfield  level (Division, Section, Operating unit, Business unit, grants and bank account) for components, queries, and reports, and the solution integrator must configure the solution to allow this functionality.</t>
  </si>
  <si>
    <t>FIN</t>
  </si>
  <si>
    <t>TECH-SEC-024</t>
  </si>
  <si>
    <t>The solution must have the ability to implement granular department level and module level security (more access in one module vs another module when it comes to range of employees), and the solution integrator must configure the solution to allow this functionality.</t>
  </si>
  <si>
    <t>TECH-SEC-025</t>
  </si>
  <si>
    <t>The solution must have the ability to set up/configure access request components and approval workflows for adding, modifying, and deleting accounts, roles and permissions, and the solution integrator must configure the solution to allow this functionality.</t>
  </si>
  <si>
    <t>TECH-SEC-026</t>
  </si>
  <si>
    <t>The solution must have the ability to automate deactivation of end user permissions and roles, but not self-service access for terminated employees, transfers, retirees; the solution integrator must configure the solution to allow this functionality.</t>
  </si>
  <si>
    <t>TECH-SEC-027</t>
  </si>
  <si>
    <t>The solution must have the ability to produce annual user access reports for recertification, and the solution integrator must configure the solution to allow this functionality.</t>
  </si>
  <si>
    <t>TECH-SEC-028</t>
  </si>
  <si>
    <t>The solution must have the ability to automatically flag transfers/department changes, and the solution integrator must configure the solution to allow this functionality.</t>
  </si>
  <si>
    <t>TECH-SEC-029</t>
  </si>
  <si>
    <t>The solution must have the ability to clone user access, and the solution integrator must configure the solution to allow this functionality.</t>
  </si>
  <si>
    <t>TECH-SEC-030</t>
  </si>
  <si>
    <t>The solution must have the ability to support dynamic roles and permissions which are automatically applied and updated, and the solution integrator must configure the solution to allow this functionality.</t>
  </si>
  <si>
    <t>TECH-SEC-031</t>
  </si>
  <si>
    <t>The solution must have the ability to set up approval workflows with ability to route to roles and permissions and ability to add links and documents, and the solution integrator must configure the solution to allow this functionality.</t>
  </si>
  <si>
    <t>TECH-SEC-032</t>
  </si>
  <si>
    <t>The solution must have a user account provision/de-provision/change process for self-service users and internal users, and the solution integrator must configure the solution to allow this functionality.</t>
  </si>
  <si>
    <t>TECH-SEC-033</t>
  </si>
  <si>
    <t>The solution must have the ability to configure password options (quality, lock out, self service reset, password changes, forgot password option, and adherence to industry and Delaware standards), and the solution integrator must configure the solution to allow this functionality.</t>
  </si>
  <si>
    <t>TECH-SEC-034</t>
  </si>
  <si>
    <t>The solution must provide admin and user based roles and access control with pre-built templates, and the solution integrator must configure the solution to allow this functionality.</t>
  </si>
  <si>
    <t>TECH-SEC-035</t>
  </si>
  <si>
    <t>The solution must have the ability to scan attachments for viruses, adware, malware, and other security issues, and the solution integrator must configure the solution to allow this functionality.</t>
  </si>
  <si>
    <t>3- Nice to Have</t>
  </si>
  <si>
    <t>TECH-SEC-036</t>
  </si>
  <si>
    <t>The solution must have the ability to apply document level security to prevent printing or redistribution, and the solution integrator must configure the solution to allow this functionality.</t>
  </si>
  <si>
    <t>TECH-SEC-037</t>
  </si>
  <si>
    <t>The solution must have the ability to display performance indicators for various processes, and the solution integrator must configure the solution to allow this functionality.</t>
  </si>
  <si>
    <t>TECH-SEC-038</t>
  </si>
  <si>
    <t xml:space="preserve">Please describe your process for using de-identified data for testing purposes, as you are are not allowed to utilize data directly from the production instance of the solution for testing purposes. </t>
  </si>
  <si>
    <t>TECH-SEC-039</t>
  </si>
  <si>
    <t>The solution must have the ability to authorize a user's access to all components of the system after initial authentication, and the solution integrator must configure the solution to allow this functionality.</t>
  </si>
  <si>
    <t>TECH-SEC-040</t>
  </si>
  <si>
    <t>The solution must have multiple levels of security that are fully customizable - from full system access, to company, department, module, menu, sub-menu, table,  field level, and activity, and the solution integrator must configure the solution to allow this functionality.</t>
  </si>
  <si>
    <t>TECH-SEC-041</t>
  </si>
  <si>
    <t>The solution must have the ability to use the Standard Audit File (SAF-T) electronic format, and the solution integrator must configure the solution to allow this functionality.</t>
  </si>
  <si>
    <t>TECH-SEC-042</t>
  </si>
  <si>
    <t>The solution must have the ability to set sign-on times to prevent access during specified hours, OR to set system to view only/read only  for specific users, roles, permissions lists and screens if needed, and the solution integrator must configure the solution to allow this functionality.</t>
  </si>
  <si>
    <t>TECH-SEC-043</t>
  </si>
  <si>
    <t>The solution must have the ability to change user security profiles between read only, inquiry, update, read/write, and report printing request or authorization, and the solution integrator must configure the solution to allow this functionality.</t>
  </si>
  <si>
    <t>TECH-SEC-044</t>
  </si>
  <si>
    <t>The solution must have the ability to bulk provision users (e.g. training instance users) and refresh data after a training class is complete, and the solution integrator must configure the solution to allow this functionality.</t>
  </si>
  <si>
    <t>TECH-SEC-045</t>
  </si>
  <si>
    <t>The solution must have the ability to search and view user security access and to produce system audit reports with detailed user accounts and their security access, and the solution integrator must configure the solution to allow this functionality.</t>
  </si>
  <si>
    <t>TECH-SEC-046</t>
  </si>
  <si>
    <t>The solution must have the ability to add, update, and remove end user and self service user access manually and automatically, and the solution integrator must configure the solution to allow this functionality.</t>
  </si>
  <si>
    <t>TECH-SEC-047</t>
  </si>
  <si>
    <t>The solution must have the ability to allow terminated employees retain system access for a set duration after termination, and the solution integrator must configure the solution to allow this functionality.</t>
  </si>
  <si>
    <t>TECH-SEC-048</t>
  </si>
  <si>
    <t>The solution must have the ability to receive and approve electronically submitted system access requests through a workflow, send approvals through email notification, and maintain the security access request history; the solution integrator must configure the solution to allow this functionality and provide automated new user load</t>
  </si>
  <si>
    <t>TECH-SEC-049</t>
  </si>
  <si>
    <t>The solution must have the ability to search access request forms, show approval details on completed ones, and generate reports; the solution integrator must configure the solution to allow this functionality.</t>
  </si>
  <si>
    <t>TECH-SEC-050</t>
  </si>
  <si>
    <t>The solution must have the ability to track user training as prerequisite for granting access using the submitted electronic access request form, and the solution integrator must configure the solution to allow this functionality.</t>
  </si>
  <si>
    <t>TECH-SEC-051</t>
  </si>
  <si>
    <t>The solution must have the ability to bundle access roles (if user gets one role, they get the other ones), and the solution integrator must configure the solution to allow this functionality.</t>
  </si>
  <si>
    <t>TECH-SEC-052</t>
  </si>
  <si>
    <t>The solution must have the ability to lock out and unlock all or specific users, and the solution integrator must configure the solution to allow this functionality.</t>
  </si>
  <si>
    <t>TECH-SEC-053</t>
  </si>
  <si>
    <t>The solution must include standard and custom input validation options across all modules, screens, queries, and reports with the ability to present custom notifications, warnings and errors; the solution integrator must configure the solution to allow this functionality.</t>
  </si>
  <si>
    <t>TECH-SEC-054</t>
  </si>
  <si>
    <t>The solution and solution integrator must comply with all applicable DTI Technology Services policies, standard and guidelines found here:  https://dti.delaware.gov/technology-services/standards-and-policies/</t>
  </si>
  <si>
    <t>TECH-SEC-055</t>
  </si>
  <si>
    <t xml:space="preserve">All third party integrations/solution and cloud providers must be FedRAMP moderate certified. A letter of attestation is required from the integrations/solution provider. </t>
  </si>
  <si>
    <t>TECH-SEC-056</t>
  </si>
  <si>
    <t xml:space="preserve">Please provide proof of compliance with NIST 800-53 revision 5 for moderate systems, and a specific statement certifying no offshore resources will be used on this project.
</t>
  </si>
  <si>
    <t>TECH-CONFIG-001</t>
  </si>
  <si>
    <t>Configuration</t>
  </si>
  <si>
    <t>The solution must have the ability to setup and schedule jobs/cycles based on set calendar date/time, and the solution integrator must configure the solution to allow this functionality.</t>
  </si>
  <si>
    <t>TECH-CONFIG-002</t>
  </si>
  <si>
    <t>The solution must have the ability to schedule ad hoc batch jobs, and the solution integrator must configure the solution to allow this functionality.</t>
  </si>
  <si>
    <t>TECH-CONFIG-003</t>
  </si>
  <si>
    <t>The solution must have the ability to accommodate simultaneous access to data by concurrent users and  automatically lock a record when it is being updated, and the solution integrator must configure the solution to allow this functionality.</t>
  </si>
  <si>
    <t>TECH-CONFIG-004</t>
  </si>
  <si>
    <t>The solution must have the ability to initiate a lockout process and prevent interference from data entry teams while the pay confirm process is running, and the solution integrator must configure the solution to allow this functionality.</t>
  </si>
  <si>
    <t>TECH-CONFIG-005</t>
  </si>
  <si>
    <t>The solution must have the ability to make configuratub changes with validation/dependency checks before finalization, and the solution integrator must configure the solution to allow this functionality.</t>
  </si>
  <si>
    <t>TECH-CONFIG-006</t>
  </si>
  <si>
    <t>The solution must have the ability to accommodate background (batch) jobs concurrently with active data entry, and the solution integrator must configure the solution to allow this functionality.</t>
  </si>
  <si>
    <t>TECH-CONFIG-007</t>
  </si>
  <si>
    <t>The solution must have the ability to provide approval, audit train, and reconciliation procedures for all inbound and outbound interfaces and manage file retention; the solution integrator must configure the solution to allow this functionality.</t>
  </si>
  <si>
    <t>TECH-CONFIG-008</t>
  </si>
  <si>
    <t>Please describe how system uptime and transaction response times are logged and reported, including third-party systems integrated by the solution integrator.</t>
  </si>
  <si>
    <t>TECH-CONFIG-009</t>
  </si>
  <si>
    <t>The solution must have the ability to backup and restore environment configurations and permissions/roles completely or selectively, and the solution integrator must configure the solution to allow this functionality.</t>
  </si>
  <si>
    <t>TECH-DM-001</t>
  </si>
  <si>
    <t>Data Migration</t>
  </si>
  <si>
    <t>The solution must have the ability to support data migration from external vendor and internal custom applications, and the solution integrator must configure the solution to allow this functionality.</t>
  </si>
  <si>
    <t>TECH-DM-002</t>
  </si>
  <si>
    <t>The solution must have the ability to retain the previous system's historical data for viewing and reporting, including the ability to query on this data; the solution integrator must configure the solution to allow this functionality.</t>
  </si>
  <si>
    <t>TECH-GEN-001</t>
  </si>
  <si>
    <t>General</t>
  </si>
  <si>
    <t>The solution must have the ability to refresh data in the test instances from production for a given date/time, and the solution integrator must configure the solution to allow this functionality.</t>
  </si>
  <si>
    <t>TECH-GEN-002</t>
  </si>
  <si>
    <t>The solution must allow access to a non-production environment with updated data to run custom queries against the data, and the solution integrator must configure the solution to allow this functionality.</t>
  </si>
  <si>
    <t>TECH-GEN-003</t>
  </si>
  <si>
    <t>The solution must allow access to a training environment with synthesized (non-production) data, and the solution integrator must configure the solution to allow this functionality.</t>
  </si>
  <si>
    <t>TECH-GEN-004</t>
  </si>
  <si>
    <t>The solution must be able to create snapshots, reports, and online storage of the reports before running critical tasks such as pay confirm or ability to compare before and after state of transactions post pay confirm or other mass update processes; the solution integrator must configure the solution to allow this functionality.</t>
  </si>
  <si>
    <t>TECH-GEN-005</t>
  </si>
  <si>
    <t>The solution must include Development, Test, Production, and Training environments, and the solution integrator must configure the solution to allow this functionality.</t>
  </si>
  <si>
    <t>TECH-INT-001</t>
  </si>
  <si>
    <t>Integration / Interface</t>
  </si>
  <si>
    <t>The solution must ensure secure and encrypted API access for pulling and pushing data, and the solution integrator must configure the solution to allow this functionality.</t>
  </si>
  <si>
    <t>TECH-INT-002</t>
  </si>
  <si>
    <t>The solution must allow API access to pull/push personnel, payroll, finance &amp; vendor information such as employee, position/classification, leave, timesheet, payments, vendor, contracts, etc., and the solution integrator must configure the solution to allow this functionality.</t>
  </si>
  <si>
    <t>TECH-INT-003</t>
  </si>
  <si>
    <t>The solution must allow the bility to schedule certain processes and reports to run at specific times, and the solution integrator must configure the solution to allow this functionality.</t>
  </si>
  <si>
    <t>TECH-INT-004</t>
  </si>
  <si>
    <t>The solution must allow the ability to manipulate, and transform incoming/imported and outgoing data through various interfaces, and the solution integrator must configure the solution to allow this functionality.</t>
  </si>
  <si>
    <t>TECH-INT-005</t>
  </si>
  <si>
    <t>The solution must support the ability to export of all Delaware proprietary information from the solution upon request, and the solution integrator must configure the solution to allow this functionality.</t>
  </si>
  <si>
    <t>TECH-INT-006</t>
  </si>
  <si>
    <t>The solution must be able to import archived Data from the existing system and that data remain accessible and retrievable; the solution integrator must configure the solution to allow this functionality.</t>
  </si>
  <si>
    <t>TECH-INT-007</t>
  </si>
  <si>
    <t>The system must ensure seamless integration with standard e-mail systems for electronic communication, notifications, and reminders to and from internal and external users, and the solution integrator must configure the solution to allow this functionality.</t>
  </si>
  <si>
    <t>TECH-INT-008</t>
  </si>
  <si>
    <t>The solution must allow any API integration for state data to traverse a state API gateway with OWASP top-10 and XML security protection, and the solution integrator must configure the solution to allow this functionality.</t>
  </si>
  <si>
    <t>TECH-SAAS-001</t>
  </si>
  <si>
    <t>SaaS or Managed Services</t>
  </si>
  <si>
    <t>Please describe how tenant isolation is implemented to ensure that customer data and workloads are securely separated from those of other customers, consistent with FedRAMP and NIST SP 800-53 requirements.</t>
  </si>
  <si>
    <t>TECH-SUPP-001</t>
  </si>
  <si>
    <t>Support and Maintenance</t>
  </si>
  <si>
    <t>Please describe your version update communication, documentation, and training process for core components and third-party software.</t>
  </si>
  <si>
    <t>TECH-SUPP-002</t>
  </si>
  <si>
    <t>The solution integrator must have 24/7 support via self-service, phone, and email, including SI support to the solution provider.</t>
  </si>
  <si>
    <t>TECH-SUPP-003</t>
  </si>
  <si>
    <t>Please describe issue and enhancement triage, development, and release post-implementation.</t>
  </si>
  <si>
    <t>TECH-SUPP-004</t>
  </si>
  <si>
    <t>keep as is</t>
  </si>
  <si>
    <t>TECH-SUPP-005</t>
  </si>
  <si>
    <t>TECH-SUPP-006</t>
  </si>
  <si>
    <t>For FedRAMP-authorized solutions, describe how customer notification of significant changes is handled under the change management and continuous monitoring process.</t>
  </si>
  <si>
    <t>TECH-SUPP-007</t>
  </si>
  <si>
    <t>Please describe how the system routes user questions frm an internal help system to the appropriate resource(s) on your team.</t>
  </si>
  <si>
    <t>TECH-SUPP-008</t>
  </si>
  <si>
    <t>Please describe how customers can interact with each other in order to share ideas, issues, and solutions.</t>
  </si>
  <si>
    <t>TECH-SUPP-009</t>
  </si>
  <si>
    <t>Please describe the education and/or certifications available for customers accessing and managing various aspects of the system?</t>
  </si>
  <si>
    <t>TECH-SUPP-010</t>
  </si>
  <si>
    <t>Describe the process for determining if an SLA is met and the arbitration process if the vendor and State do not agree if SLAs are met.</t>
  </si>
  <si>
    <t>TECH-SUPP-011</t>
  </si>
  <si>
    <t>The vendor shall provide an initial response to all support requests within the timeframe based on the following four categories:                                                                                                       1) Emergency - 15-minutes response during core hours; 60-minutes response during non-core hours.                                                                                                                                                                   2) High  - 30-minutes response during core hours; 120 minutes during non-core hours                                                                                              3) Medium  - 120 minute response during core hours; by 8:00AM the next business day during non-core hours                                                                                                                                                   4) Low - 120 minute response during core hours; by 8:00AM the next business day during non-core hours</t>
  </si>
  <si>
    <t>2- Need</t>
  </si>
  <si>
    <t>TECH-SUPP-012</t>
  </si>
  <si>
    <t>The vendor shall resolve support request within the timeframe based on the following four categories:                                                                                                                               1) Emergency - 2 hour resolution time                                                                                                        2) High - 4 hour resolution time                                                                                                                    3) Medium - Prioritized based on need                                                                                                        4) Low - Prioritized based on need</t>
  </si>
  <si>
    <t>TECH-SUPP-013</t>
  </si>
  <si>
    <t>The System shall acheive 99.9% uptime availability 24x7, except designated maintenance windows.                                                                                                                                                                                                                       The Service Level calculation for System Availability is the sum of Actual Uptime for the individual applications divided by the sum of expected, scheduled Uptime for the Applications, with the result expressed as a percentage.                                                                                                      Available Uptime per week = 105 hour / week                                                                                     6:00 AM - 10:PM Monday - Saturday (16 hours per day)                                                                                                    8:00 AM - 5:00 PM Sunday (9 hours)                                                                                                                               Available Uptime per month == 454.65 available hours / month                                                                                    52/12 == 4,33*105 ==454.65 available hours / month</t>
  </si>
  <si>
    <t>TECH-SUPP-014</t>
  </si>
  <si>
    <t>The solution integrator must provide consultancy support as needed for infrastructure / system design; hardware, database and network services; software / system installation and implementation assistance; arrange software developments; system tailoring and testing; report development; data conversion.</t>
  </si>
  <si>
    <t>REPORTING-001</t>
  </si>
  <si>
    <t>Reports and Queries</t>
  </si>
  <si>
    <t>The solution must contain a suite of ready-to-use system reports, exception reports, and screen inquiries which can be tailored to user requirements and reused, and the solution integrator must configure the solution to allow this functionality.</t>
  </si>
  <si>
    <t>REPORTING-002</t>
  </si>
  <si>
    <t>The solution must allow multiple types of reports e.g. summary reports, multi section reports, sub reports, nested reports, conditional reports, comparative reports, and query reports; the solution integrator must configure the solution to allow this functionality.</t>
  </si>
  <si>
    <t>REPORTING-003</t>
  </si>
  <si>
    <t>The solution must mintain a central repository of reports, documentation and inquiries that can be searched, and the solution integrator must configure the solution to allow this functionality.</t>
  </si>
  <si>
    <t>REPORTING-004</t>
  </si>
  <si>
    <t>The solution must provide easy to use, intuitive, self service report creation and modification using report wizards and templates, and the solution integrator must configure the solution to allow this functionality.</t>
  </si>
  <si>
    <t>Stats</t>
  </si>
  <si>
    <t>Count</t>
  </si>
  <si>
    <t>Possible Score</t>
  </si>
  <si>
    <t>Vendor Score</t>
  </si>
  <si>
    <t>Priority 1</t>
  </si>
  <si>
    <t>Priority 2</t>
  </si>
  <si>
    <t>Priority 3</t>
  </si>
  <si>
    <t>Priority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</si>
</sst>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Arial"/>
      <family val="2"/>
    </font>
    <font>
      <sz val="10"/>
      <color theme="1"/>
      <name val="Arial"/>
      <family val="2"/>
    </font>
    <font>
      <b/>
      <sz val="12"/>
      <color theme="1"/>
      <name val="Arial"/>
      <family val="2"/>
    </font>
    <font>
      <sz val="10"/>
      <color theme="0"/>
      <name val="Arial"/>
      <family val="2"/>
    </font>
    <font>
      <sz val="10"/>
      <color rgb="FF000000"/>
      <name val="Arial"/>
      <family val="2"/>
    </font>
    <font>
      <sz val="10"/>
      <name val="Arial"/>
      <family val="2"/>
    </font>
    <font>
      <sz val="11"/>
      <name val="Arial"/>
      <family val="2"/>
    </font>
    <font>
      <sz val="11"/>
      <color rgb="FF0070C0"/>
      <name val="Arial"/>
      <family val="2"/>
    </font>
    <font>
      <b/>
      <sz val="10"/>
      <color theme="1"/>
      <name val="Arial"/>
      <family val="2"/>
    </font>
    <font>
      <sz val="8"/>
      <name val="Calibri"/>
      <family val="2"/>
      <scheme val="minor"/>
    </font>
    <font>
      <b/>
      <sz val="11"/>
      <color theme="1"/>
      <name val="Arial"/>
      <family val="2"/>
    </font>
    <font>
      <b/>
      <u/>
      <sz val="10"/>
      <color theme="1"/>
      <name val="Arial"/>
      <family val="2"/>
    </font>
    <font>
      <b/>
      <u/>
      <sz val="10"/>
      <color rgb="FF000000"/>
      <name val="Arial"/>
      <family val="2"/>
    </font>
    <font>
      <b/>
      <sz val="10"/>
      <color rgb="FF000000"/>
      <name val="Arial"/>
      <family val="2"/>
    </font>
    <font>
      <b/>
      <sz val="10"/>
      <color theme="0"/>
      <name val="Arial"/>
      <family val="2"/>
    </font>
  </fonts>
  <fills count="7">
    <fill>
      <patternFill patternType="none"/>
    </fill>
    <fill>
      <patternFill patternType="gray125"/>
    </fill>
    <fill>
      <patternFill patternType="solid">
        <fgColor theme="3" tint="0.59999389629810485"/>
        <bgColor indexed="64"/>
      </patternFill>
    </fill>
    <fill>
      <patternFill patternType="solid">
        <fgColor theme="7" tint="0.39997558519241921"/>
        <bgColor indexed="64"/>
      </patternFill>
    </fill>
    <fill>
      <patternFill patternType="solid">
        <fgColor theme="3" tint="-0.249977111117893"/>
        <bgColor indexed="64"/>
      </patternFill>
    </fill>
    <fill>
      <patternFill patternType="solid">
        <fgColor rgb="FFFFFFFF"/>
        <bgColor indexed="64"/>
      </patternFill>
    </fill>
    <fill>
      <patternFill patternType="solid">
        <fgColor theme="0"/>
        <bgColor indexed="64"/>
      </patternFill>
    </fill>
  </fills>
  <borders count="7">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1">
    <xf numFmtId="0" fontId="0" fillId="0" borderId="0"/>
  </cellStyleXfs>
  <cellXfs count="69">
    <xf numFmtId="0" fontId="0" fillId="0" borderId="0" xfId="0"/>
    <xf numFmtId="0" fontId="1" fillId="0" borderId="0" xfId="0" applyFont="1" applyAlignment="1">
      <alignment wrapText="1"/>
    </xf>
    <xf numFmtId="0" fontId="2" fillId="0" borderId="0" xfId="0" applyFont="1" applyAlignment="1">
      <alignment wrapText="1"/>
    </xf>
    <xf numFmtId="0" fontId="1" fillId="0" borderId="0" xfId="0" applyFont="1" applyAlignment="1">
      <alignment horizontal="center" wrapText="1"/>
    </xf>
    <xf numFmtId="0" fontId="2" fillId="0" borderId="0" xfId="0" applyFont="1" applyAlignment="1">
      <alignment vertical="center" wrapText="1"/>
    </xf>
    <xf numFmtId="0" fontId="4" fillId="4" borderId="3" xfId="0" applyFont="1" applyFill="1" applyBorder="1" applyAlignment="1">
      <alignment horizontal="center" vertical="center" wrapText="1"/>
    </xf>
    <xf numFmtId="0" fontId="7" fillId="0" borderId="0" xfId="0" applyFont="1" applyAlignment="1">
      <alignment wrapText="1"/>
    </xf>
    <xf numFmtId="0" fontId="8"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wrapText="1"/>
    </xf>
    <xf numFmtId="0" fontId="2" fillId="0" borderId="0" xfId="0" applyFont="1" applyAlignment="1">
      <alignment horizontal="left" wrapText="1"/>
    </xf>
    <xf numFmtId="0" fontId="4" fillId="4" borderId="3" xfId="0" applyFont="1" applyFill="1" applyBorder="1" applyAlignment="1">
      <alignment horizontal="left" wrapText="1"/>
    </xf>
    <xf numFmtId="0" fontId="9" fillId="0" borderId="3" xfId="0" applyFont="1" applyBorder="1" applyAlignment="1">
      <alignment wrapText="1"/>
    </xf>
    <xf numFmtId="0" fontId="9" fillId="0" borderId="3" xfId="0" applyFont="1" applyBorder="1" applyAlignment="1">
      <alignment horizontal="left" wrapText="1"/>
    </xf>
    <xf numFmtId="0" fontId="2" fillId="0" borderId="3" xfId="0" applyFont="1" applyBorder="1" applyAlignment="1">
      <alignment horizontal="left" wrapText="1"/>
    </xf>
    <xf numFmtId="0" fontId="11" fillId="0" borderId="3" xfId="0" applyFont="1" applyBorder="1" applyAlignment="1">
      <alignment horizontal="center" wrapText="1"/>
    </xf>
    <xf numFmtId="0" fontId="1" fillId="0" borderId="3" xfId="0" applyFont="1" applyBorder="1" applyAlignment="1">
      <alignment horizontal="center" wrapText="1"/>
    </xf>
    <xf numFmtId="0" fontId="9" fillId="0" borderId="0" xfId="0" applyFont="1" applyAlignment="1">
      <alignment wrapText="1"/>
    </xf>
    <xf numFmtId="0" fontId="2" fillId="0" borderId="4" xfId="0" applyFont="1" applyBorder="1" applyAlignment="1">
      <alignment horizontal="left"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0" xfId="0" applyFont="1" applyAlignment="1">
      <alignment vertical="top" wrapText="1"/>
    </xf>
    <xf numFmtId="0" fontId="6" fillId="0" borderId="3" xfId="0" applyFont="1" applyBorder="1" applyAlignment="1" applyProtection="1">
      <alignment vertical="top" wrapText="1"/>
      <protection locked="0"/>
    </xf>
    <xf numFmtId="0" fontId="11" fillId="0" borderId="3" xfId="0" applyFont="1" applyBorder="1" applyAlignment="1">
      <alignment horizontal="center" vertical="top" wrapText="1"/>
    </xf>
    <xf numFmtId="0" fontId="1" fillId="0" borderId="3" xfId="0" applyFont="1" applyBorder="1" applyAlignment="1">
      <alignment horizontal="center" vertical="top"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6" fillId="0" borderId="3" xfId="0" applyFont="1" applyBorder="1" applyAlignment="1">
      <alignment horizontal="left" vertical="top" wrapText="1"/>
    </xf>
    <xf numFmtId="0" fontId="2" fillId="0" borderId="3" xfId="0" applyFont="1" applyBorder="1" applyAlignment="1">
      <alignment horizontal="center" vertical="top" wrapText="1"/>
    </xf>
    <xf numFmtId="0" fontId="2" fillId="0" borderId="3" xfId="0" applyFont="1" applyBorder="1" applyAlignment="1" applyProtection="1">
      <alignment horizontal="center" vertical="top" wrapText="1"/>
      <protection locked="0"/>
    </xf>
    <xf numFmtId="0" fontId="6" fillId="0" borderId="3" xfId="0" applyFont="1" applyBorder="1" applyAlignment="1" applyProtection="1">
      <alignment horizontal="center" vertical="top" wrapText="1"/>
      <protection locked="0"/>
    </xf>
    <xf numFmtId="0" fontId="6" fillId="0" borderId="3" xfId="0" applyFont="1" applyBorder="1" applyAlignment="1">
      <alignment horizontal="center" vertical="top" wrapText="1"/>
    </xf>
    <xf numFmtId="0" fontId="15" fillId="4" borderId="3" xfId="0" applyFont="1" applyFill="1" applyBorder="1" applyAlignment="1">
      <alignment horizontal="center" vertical="center" wrapText="1"/>
    </xf>
    <xf numFmtId="0" fontId="7" fillId="0" borderId="3" xfId="0" applyFont="1" applyBorder="1" applyAlignment="1">
      <alignment wrapText="1"/>
    </xf>
    <xf numFmtId="0" fontId="1" fillId="0" borderId="3" xfId="0" applyFont="1" applyBorder="1" applyAlignment="1">
      <alignment vertical="top" wrapText="1"/>
    </xf>
    <xf numFmtId="0" fontId="2" fillId="0" borderId="3" xfId="0" applyFont="1" applyBorder="1" applyAlignment="1" applyProtection="1">
      <alignment vertical="top" wrapText="1"/>
      <protection locked="0"/>
    </xf>
    <xf numFmtId="0" fontId="6" fillId="6" borderId="3" xfId="0" applyFont="1" applyFill="1" applyBorder="1" applyAlignment="1" applyProtection="1">
      <alignment vertical="top" wrapText="1"/>
      <protection locked="0"/>
    </xf>
    <xf numFmtId="0" fontId="3" fillId="2" borderId="2" xfId="0" applyFont="1" applyFill="1" applyBorder="1" applyAlignment="1">
      <alignment horizontal="center" vertical="top" wrapText="1"/>
    </xf>
    <xf numFmtId="0" fontId="2" fillId="0" borderId="3" xfId="0" applyFont="1" applyBorder="1" applyAlignment="1">
      <alignment vertical="top" wrapText="1"/>
    </xf>
    <xf numFmtId="0" fontId="5" fillId="0" borderId="3" xfId="0" applyFont="1" applyBorder="1" applyAlignment="1">
      <alignment horizontal="center" vertical="top" wrapText="1"/>
    </xf>
    <xf numFmtId="0" fontId="2" fillId="0" borderId="3" xfId="0" applyFont="1" applyBorder="1" applyAlignment="1">
      <alignment horizontal="left" vertical="top" wrapText="1"/>
    </xf>
    <xf numFmtId="0" fontId="2" fillId="0" borderId="4" xfId="0" applyFont="1" applyBorder="1" applyAlignment="1">
      <alignment vertical="top" wrapText="1"/>
    </xf>
    <xf numFmtId="0" fontId="0" fillId="0" borderId="3" xfId="0" applyBorder="1" applyAlignment="1">
      <alignment vertical="top"/>
    </xf>
    <xf numFmtId="0" fontId="5" fillId="5" borderId="3" xfId="0" applyFont="1" applyFill="1" applyBorder="1" applyAlignment="1">
      <alignment horizontal="center" vertical="top" wrapText="1"/>
    </xf>
    <xf numFmtId="0" fontId="6" fillId="5" borderId="3" xfId="0" applyFont="1" applyFill="1" applyBorder="1" applyAlignment="1">
      <alignment horizontal="center" vertical="top" wrapText="1"/>
    </xf>
    <xf numFmtId="0" fontId="6" fillId="0" borderId="4" xfId="0" applyFont="1" applyBorder="1" applyAlignment="1">
      <alignment vertical="top" wrapText="1"/>
    </xf>
    <xf numFmtId="0" fontId="6" fillId="0" borderId="3" xfId="0" applyFont="1" applyBorder="1" applyAlignment="1">
      <alignment vertical="top" wrapText="1"/>
    </xf>
    <xf numFmtId="0" fontId="6" fillId="6" borderId="3" xfId="0" applyFont="1" applyFill="1" applyBorder="1" applyAlignment="1">
      <alignment vertical="top" wrapText="1"/>
    </xf>
    <xf numFmtId="0" fontId="6" fillId="5" borderId="3" xfId="0" applyFont="1" applyFill="1" applyBorder="1" applyAlignment="1">
      <alignment vertical="top" wrapText="1"/>
    </xf>
    <xf numFmtId="0" fontId="6" fillId="5" borderId="3" xfId="0" applyFont="1" applyFill="1" applyBorder="1" applyAlignment="1">
      <alignment horizontal="left" vertical="top" wrapText="1"/>
    </xf>
    <xf numFmtId="0" fontId="5" fillId="5" borderId="3" xfId="0" applyFont="1" applyFill="1" applyBorder="1" applyAlignment="1">
      <alignment horizontal="left" vertical="top" wrapText="1"/>
    </xf>
    <xf numFmtId="0" fontId="6" fillId="6" borderId="3" xfId="0" applyFont="1" applyFill="1" applyBorder="1" applyAlignment="1">
      <alignment horizontal="center" vertical="top" wrapText="1"/>
    </xf>
    <xf numFmtId="0" fontId="6" fillId="6" borderId="3" xfId="0" applyFont="1" applyFill="1" applyBorder="1" applyAlignment="1">
      <alignment horizontal="left" vertical="top" wrapText="1"/>
    </xf>
    <xf numFmtId="0" fontId="6" fillId="6" borderId="4" xfId="0" applyFont="1" applyFill="1" applyBorder="1" applyAlignment="1">
      <alignment vertical="top" wrapText="1"/>
    </xf>
    <xf numFmtId="0" fontId="5" fillId="0" borderId="4" xfId="0" applyFont="1" applyBorder="1" applyAlignment="1">
      <alignment vertical="top" wrapText="1"/>
    </xf>
    <xf numFmtId="0" fontId="5" fillId="6" borderId="3" xfId="0" applyFont="1" applyFill="1" applyBorder="1" applyAlignment="1">
      <alignment horizontal="center" vertical="top" wrapText="1"/>
    </xf>
    <xf numFmtId="0" fontId="2" fillId="6" borderId="3" xfId="0" applyFont="1" applyFill="1" applyBorder="1" applyAlignment="1">
      <alignment horizontal="left" vertical="top" wrapText="1"/>
    </xf>
    <xf numFmtId="0" fontId="0" fillId="6" borderId="3" xfId="0" applyFill="1" applyBorder="1" applyAlignment="1">
      <alignment vertical="top"/>
    </xf>
    <xf numFmtId="0" fontId="5" fillId="5" borderId="3" xfId="0" applyFont="1" applyFill="1" applyBorder="1" applyAlignment="1">
      <alignment vertical="top" wrapText="1"/>
    </xf>
    <xf numFmtId="0" fontId="5" fillId="6" borderId="3" xfId="0" applyFont="1" applyFill="1" applyBorder="1" applyAlignment="1">
      <alignment horizontal="left" vertical="top" wrapText="1"/>
    </xf>
    <xf numFmtId="0" fontId="5" fillId="0" borderId="3" xfId="0" applyFont="1" applyBorder="1" applyAlignment="1">
      <alignment horizontal="left" vertical="top" wrapText="1"/>
    </xf>
    <xf numFmtId="0" fontId="2" fillId="6" borderId="4" xfId="0" applyFont="1" applyFill="1" applyBorder="1" applyAlignment="1">
      <alignment vertical="top" wrapText="1"/>
    </xf>
    <xf numFmtId="0" fontId="5" fillId="0" borderId="3" xfId="0" applyFont="1" applyBorder="1" applyAlignment="1">
      <alignment vertical="top" wrapText="1"/>
    </xf>
    <xf numFmtId="0" fontId="3" fillId="2" borderId="1"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3" borderId="2" xfId="0" applyFont="1" applyFill="1" applyBorder="1" applyAlignment="1">
      <alignment horizontal="center" vertical="top" wrapText="1"/>
    </xf>
    <xf numFmtId="0" fontId="2" fillId="3" borderId="0" xfId="0" applyFont="1" applyFill="1" applyAlignment="1">
      <alignment horizontal="left" wrapText="1"/>
    </xf>
    <xf numFmtId="0" fontId="5" fillId="3" borderId="0" xfId="0" applyFont="1" applyFill="1" applyAlignment="1">
      <alignment horizontal="left" wrapText="1"/>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08D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8D79E-F92F-44D6-8B7B-B7C1DB7705F3}">
  <dimension ref="A1:L145"/>
  <sheetViews>
    <sheetView tabSelected="1" zoomScale="95" zoomScaleNormal="95" workbookViewId="0">
      <selection activeCell="J23" sqref="J23"/>
    </sheetView>
  </sheetViews>
  <sheetFormatPr defaultColWidth="9.33203125" defaultRowHeight="13.8" x14ac:dyDescent="0.25"/>
  <cols>
    <col min="1" max="1" width="18.33203125" style="4" bestFit="1" customWidth="1"/>
    <col min="2" max="2" width="11.33203125" style="8" customWidth="1"/>
    <col min="3" max="3" width="24.6640625" style="9" bestFit="1" customWidth="1"/>
    <col min="4" max="4" width="70.6640625" style="2" customWidth="1"/>
    <col min="5" max="5" width="13.33203125" style="2" customWidth="1"/>
    <col min="6" max="6" width="20" style="11" customWidth="1"/>
    <col min="7" max="7" width="8.6640625" style="11" hidden="1" customWidth="1"/>
    <col min="8" max="8" width="21.6640625" style="3" customWidth="1"/>
    <col min="9" max="9" width="16" style="3" hidden="1" customWidth="1"/>
    <col min="10" max="10" width="82.44140625" style="22" customWidth="1"/>
    <col min="11" max="18" width="9.33203125" style="1"/>
    <col min="19" max="19" width="12.6640625" style="1" customWidth="1"/>
    <col min="20" max="20" width="11.33203125" style="1" customWidth="1"/>
    <col min="21" max="16384" width="9.33203125" style="1"/>
  </cols>
  <sheetData>
    <row r="1" spans="1:10" ht="14.25" customHeight="1" x14ac:dyDescent="0.25">
      <c r="A1" s="68" t="s">
        <v>0</v>
      </c>
      <c r="B1" s="67"/>
      <c r="C1" s="67"/>
      <c r="D1" s="67"/>
      <c r="E1" s="67"/>
      <c r="F1" s="67"/>
      <c r="G1" s="10"/>
      <c r="H1" s="67" t="s">
        <v>1</v>
      </c>
      <c r="I1" s="67"/>
      <c r="J1" s="67"/>
    </row>
    <row r="2" spans="1:10" x14ac:dyDescent="0.25">
      <c r="A2" s="67"/>
      <c r="B2" s="67"/>
      <c r="C2" s="67"/>
      <c r="D2" s="67"/>
      <c r="E2" s="67"/>
      <c r="F2" s="67"/>
      <c r="G2" s="10"/>
      <c r="H2" s="67"/>
      <c r="I2" s="67"/>
      <c r="J2" s="67"/>
    </row>
    <row r="3" spans="1:10" x14ac:dyDescent="0.25">
      <c r="A3" s="67"/>
      <c r="B3" s="67"/>
      <c r="C3" s="67"/>
      <c r="D3" s="67"/>
      <c r="E3" s="67"/>
      <c r="F3" s="67"/>
      <c r="G3" s="10"/>
      <c r="H3" s="67"/>
      <c r="I3" s="67"/>
      <c r="J3" s="67"/>
    </row>
    <row r="4" spans="1:10" x14ac:dyDescent="0.25">
      <c r="A4" s="67"/>
      <c r="B4" s="67"/>
      <c r="C4" s="67"/>
      <c r="D4" s="67"/>
      <c r="E4" s="67"/>
      <c r="F4" s="67"/>
      <c r="G4" s="10"/>
      <c r="H4" s="67"/>
      <c r="I4" s="67"/>
      <c r="J4" s="67"/>
    </row>
    <row r="5" spans="1:10" x14ac:dyDescent="0.25">
      <c r="A5" s="67"/>
      <c r="B5" s="67"/>
      <c r="C5" s="67"/>
      <c r="D5" s="67"/>
      <c r="E5" s="67"/>
      <c r="F5" s="67"/>
      <c r="G5" s="10"/>
      <c r="H5" s="67"/>
      <c r="I5" s="67"/>
      <c r="J5" s="67"/>
    </row>
    <row r="6" spans="1:10" x14ac:dyDescent="0.25">
      <c r="A6" s="67"/>
      <c r="B6" s="67"/>
      <c r="C6" s="67"/>
      <c r="D6" s="67"/>
      <c r="E6" s="67"/>
      <c r="F6" s="67"/>
      <c r="G6" s="10"/>
      <c r="H6" s="67"/>
      <c r="I6" s="67"/>
      <c r="J6" s="67"/>
    </row>
    <row r="7" spans="1:10" x14ac:dyDescent="0.25">
      <c r="A7" s="67"/>
      <c r="B7" s="67"/>
      <c r="C7" s="67"/>
      <c r="D7" s="67"/>
      <c r="E7" s="67"/>
      <c r="F7" s="67"/>
      <c r="G7" s="10"/>
      <c r="H7" s="67"/>
      <c r="I7" s="67"/>
      <c r="J7" s="67"/>
    </row>
    <row r="8" spans="1:10" x14ac:dyDescent="0.25">
      <c r="A8" s="67"/>
      <c r="B8" s="67"/>
      <c r="C8" s="67"/>
      <c r="D8" s="67"/>
      <c r="E8" s="67"/>
      <c r="F8" s="67"/>
      <c r="G8" s="10"/>
    </row>
    <row r="9" spans="1:10" x14ac:dyDescent="0.25">
      <c r="A9" s="67"/>
      <c r="B9" s="67"/>
      <c r="C9" s="67"/>
      <c r="D9" s="67"/>
      <c r="E9" s="67"/>
      <c r="F9" s="67"/>
      <c r="G9" s="10"/>
    </row>
    <row r="10" spans="1:10" x14ac:dyDescent="0.25">
      <c r="A10" s="67"/>
      <c r="B10" s="67"/>
      <c r="C10" s="67"/>
      <c r="D10" s="67"/>
      <c r="E10" s="67"/>
      <c r="F10" s="67"/>
      <c r="G10" s="10"/>
    </row>
    <row r="11" spans="1:10" x14ac:dyDescent="0.25">
      <c r="A11" s="67"/>
      <c r="B11" s="67"/>
      <c r="C11" s="67"/>
      <c r="D11" s="67"/>
      <c r="E11" s="67"/>
      <c r="F11" s="67"/>
    </row>
    <row r="12" spans="1:10" x14ac:dyDescent="0.25">
      <c r="A12" s="67"/>
      <c r="B12" s="67"/>
      <c r="C12" s="67"/>
      <c r="D12" s="67"/>
      <c r="E12" s="67"/>
      <c r="F12" s="67"/>
    </row>
    <row r="13" spans="1:10" x14ac:dyDescent="0.25">
      <c r="A13" s="67"/>
      <c r="B13" s="67"/>
      <c r="C13" s="67"/>
      <c r="D13" s="67"/>
      <c r="E13" s="67"/>
      <c r="F13" s="67"/>
    </row>
    <row r="14" spans="1:10" x14ac:dyDescent="0.25">
      <c r="A14" s="67"/>
      <c r="B14" s="67"/>
      <c r="C14" s="67"/>
      <c r="D14" s="67"/>
      <c r="E14" s="67"/>
      <c r="F14" s="67"/>
    </row>
    <row r="15" spans="1:10" x14ac:dyDescent="0.25">
      <c r="A15" s="67"/>
      <c r="B15" s="67"/>
      <c r="C15" s="67"/>
      <c r="D15" s="67"/>
      <c r="E15" s="67"/>
      <c r="F15" s="67"/>
    </row>
    <row r="16" spans="1:10" x14ac:dyDescent="0.25">
      <c r="A16" s="67"/>
      <c r="B16" s="67"/>
      <c r="C16" s="67"/>
      <c r="D16" s="67"/>
      <c r="E16" s="67"/>
      <c r="F16" s="67"/>
    </row>
    <row r="17" spans="1:10" x14ac:dyDescent="0.25">
      <c r="A17" s="67"/>
      <c r="B17" s="67"/>
      <c r="C17" s="67"/>
      <c r="D17" s="67"/>
      <c r="E17" s="67"/>
      <c r="F17" s="67"/>
    </row>
    <row r="18" spans="1:10" x14ac:dyDescent="0.25">
      <c r="A18" s="67"/>
      <c r="B18" s="67"/>
      <c r="C18" s="67"/>
      <c r="D18" s="67"/>
      <c r="E18" s="67"/>
      <c r="F18" s="67"/>
    </row>
    <row r="19" spans="1:10" x14ac:dyDescent="0.25">
      <c r="A19" s="67"/>
      <c r="B19" s="67"/>
      <c r="C19" s="67"/>
      <c r="D19" s="67"/>
      <c r="E19" s="67"/>
      <c r="F19" s="67"/>
    </row>
    <row r="20" spans="1:10" ht="15.6" x14ac:dyDescent="0.25">
      <c r="A20" s="64" t="s">
        <v>2</v>
      </c>
      <c r="B20" s="65"/>
      <c r="C20" s="65"/>
      <c r="D20" s="65"/>
      <c r="E20" s="65"/>
      <c r="F20" s="65"/>
      <c r="G20" s="38"/>
      <c r="H20" s="66" t="s">
        <v>3</v>
      </c>
      <c r="I20" s="66"/>
      <c r="J20" s="66"/>
    </row>
    <row r="21" spans="1:10" s="4" customFormat="1" ht="16.2" customHeight="1" x14ac:dyDescent="0.25">
      <c r="A21" s="5" t="s">
        <v>4</v>
      </c>
      <c r="B21" s="5" t="s">
        <v>5</v>
      </c>
      <c r="C21" s="5" t="s">
        <v>6</v>
      </c>
      <c r="D21" s="33" t="s">
        <v>7</v>
      </c>
      <c r="E21" s="5" t="s">
        <v>8</v>
      </c>
      <c r="F21" s="12" t="s">
        <v>9</v>
      </c>
      <c r="G21" s="12"/>
      <c r="H21" s="5" t="s">
        <v>10</v>
      </c>
      <c r="I21" s="5"/>
      <c r="J21" s="33"/>
    </row>
    <row r="22" spans="1:10" s="6" customFormat="1" ht="26.4" x14ac:dyDescent="0.25">
      <c r="A22" s="39" t="s">
        <v>11</v>
      </c>
      <c r="B22" s="40" t="s">
        <v>12</v>
      </c>
      <c r="C22" s="41" t="s">
        <v>13</v>
      </c>
      <c r="D22" s="42" t="s">
        <v>14</v>
      </c>
      <c r="E22" s="43" t="s">
        <v>15</v>
      </c>
      <c r="F22" s="28" t="s">
        <v>16</v>
      </c>
      <c r="G22" s="28">
        <f t="shared" ref="G22:G56" si="0">IF(F22="1- Must Have",1,IF(F22="2- Need",2,IF(F22="3- Nice to Have",3,IF(F22="4- Required Info",4,""))))</f>
        <v>1</v>
      </c>
      <c r="H22" s="29"/>
      <c r="I22" s="29" t="str">
        <f t="shared" ref="I22:I56" si="1">IF(H22="0- Not Provided",0,IF(H22="1- Partially provided",1,IF(H22="2- Thru 3rd Party W Customization",2,IF(H22="3- Provided W Customization",3,IF(H22="4- Thru 3rd Party Seamless",4,IF(H22="5- Provided as Standard",5,""))))))</f>
        <v/>
      </c>
      <c r="J22" s="34"/>
    </row>
    <row r="23" spans="1:10" s="6" customFormat="1" ht="26.4" x14ac:dyDescent="0.25">
      <c r="A23" s="39" t="s">
        <v>17</v>
      </c>
      <c r="B23" s="44" t="s">
        <v>12</v>
      </c>
      <c r="C23" s="41" t="s">
        <v>13</v>
      </c>
      <c r="D23" s="42" t="s">
        <v>18</v>
      </c>
      <c r="E23" s="43" t="s">
        <v>15</v>
      </c>
      <c r="F23" s="28" t="s">
        <v>16</v>
      </c>
      <c r="G23" s="28">
        <f t="shared" si="0"/>
        <v>1</v>
      </c>
      <c r="H23" s="29"/>
      <c r="I23" s="29" t="str">
        <f t="shared" si="1"/>
        <v/>
      </c>
      <c r="J23" s="34"/>
    </row>
    <row r="24" spans="1:10" ht="26.4" x14ac:dyDescent="0.25">
      <c r="A24" s="39" t="s">
        <v>19</v>
      </c>
      <c r="B24" s="45" t="s">
        <v>12</v>
      </c>
      <c r="C24" s="28" t="s">
        <v>13</v>
      </c>
      <c r="D24" s="46" t="s">
        <v>20</v>
      </c>
      <c r="E24" s="43" t="s">
        <v>15</v>
      </c>
      <c r="F24" s="28" t="s">
        <v>16</v>
      </c>
      <c r="G24" s="28">
        <f t="shared" si="0"/>
        <v>1</v>
      </c>
      <c r="H24" s="29"/>
      <c r="I24" s="29" t="str">
        <f t="shared" si="1"/>
        <v/>
      </c>
      <c r="J24" s="35"/>
    </row>
    <row r="25" spans="1:10" s="6" customFormat="1" ht="26.4" x14ac:dyDescent="0.25">
      <c r="A25" s="39" t="s">
        <v>21</v>
      </c>
      <c r="B25" s="44" t="s">
        <v>12</v>
      </c>
      <c r="C25" s="41" t="s">
        <v>13</v>
      </c>
      <c r="D25" s="42" t="s">
        <v>22</v>
      </c>
      <c r="E25" s="43" t="s">
        <v>15</v>
      </c>
      <c r="F25" s="28" t="s">
        <v>16</v>
      </c>
      <c r="G25" s="28">
        <f t="shared" si="0"/>
        <v>1</v>
      </c>
      <c r="H25" s="29"/>
      <c r="I25" s="29" t="str">
        <f t="shared" si="1"/>
        <v/>
      </c>
      <c r="J25" s="34"/>
    </row>
    <row r="26" spans="1:10" ht="39.6" x14ac:dyDescent="0.25">
      <c r="A26" s="39" t="s">
        <v>23</v>
      </c>
      <c r="B26" s="44" t="s">
        <v>12</v>
      </c>
      <c r="C26" s="41" t="s">
        <v>13</v>
      </c>
      <c r="D26" s="42" t="s">
        <v>24</v>
      </c>
      <c r="E26" s="43" t="s">
        <v>15</v>
      </c>
      <c r="F26" s="28" t="s">
        <v>16</v>
      </c>
      <c r="G26" s="28">
        <f t="shared" si="0"/>
        <v>1</v>
      </c>
      <c r="H26" s="29"/>
      <c r="I26" s="29" t="str">
        <f t="shared" si="1"/>
        <v/>
      </c>
      <c r="J26" s="35"/>
    </row>
    <row r="27" spans="1:10" s="6" customFormat="1" ht="39.6" x14ac:dyDescent="0.25">
      <c r="A27" s="39" t="s">
        <v>25</v>
      </c>
      <c r="B27" s="44" t="s">
        <v>12</v>
      </c>
      <c r="C27" s="41" t="s">
        <v>13</v>
      </c>
      <c r="D27" s="46" t="s">
        <v>26</v>
      </c>
      <c r="E27" s="43" t="s">
        <v>15</v>
      </c>
      <c r="F27" s="28" t="s">
        <v>27</v>
      </c>
      <c r="G27" s="28">
        <f t="shared" si="0"/>
        <v>4</v>
      </c>
      <c r="H27" s="30"/>
      <c r="I27" s="29" t="str">
        <f t="shared" si="1"/>
        <v/>
      </c>
      <c r="J27" s="34"/>
    </row>
    <row r="28" spans="1:10" s="6" customFormat="1" ht="26.4" x14ac:dyDescent="0.25">
      <c r="A28" s="39" t="s">
        <v>28</v>
      </c>
      <c r="B28" s="44" t="s">
        <v>12</v>
      </c>
      <c r="C28" s="41" t="s">
        <v>13</v>
      </c>
      <c r="D28" s="42" t="s">
        <v>29</v>
      </c>
      <c r="E28" s="43" t="s">
        <v>15</v>
      </c>
      <c r="F28" s="28" t="s">
        <v>16</v>
      </c>
      <c r="G28" s="28">
        <f t="shared" si="0"/>
        <v>1</v>
      </c>
      <c r="H28" s="29"/>
      <c r="I28" s="29" t="str">
        <f t="shared" si="1"/>
        <v/>
      </c>
      <c r="J28" s="34"/>
    </row>
    <row r="29" spans="1:10" s="6" customFormat="1" ht="39.6" x14ac:dyDescent="0.25">
      <c r="A29" s="39" t="s">
        <v>30</v>
      </c>
      <c r="B29" s="44" t="s">
        <v>12</v>
      </c>
      <c r="C29" s="41" t="s">
        <v>13</v>
      </c>
      <c r="D29" s="42" t="s">
        <v>31</v>
      </c>
      <c r="E29" s="43" t="s">
        <v>15</v>
      </c>
      <c r="F29" s="28" t="s">
        <v>16</v>
      </c>
      <c r="G29" s="28">
        <f t="shared" si="0"/>
        <v>1</v>
      </c>
      <c r="H29" s="29"/>
      <c r="I29" s="29" t="str">
        <f t="shared" si="1"/>
        <v/>
      </c>
      <c r="J29" s="34"/>
    </row>
    <row r="30" spans="1:10" s="6" customFormat="1" ht="26.4" x14ac:dyDescent="0.25">
      <c r="A30" s="39" t="s">
        <v>32</v>
      </c>
      <c r="B30" s="40" t="s">
        <v>12</v>
      </c>
      <c r="C30" s="41" t="s">
        <v>13</v>
      </c>
      <c r="D30" s="47" t="s">
        <v>33</v>
      </c>
      <c r="E30" s="43" t="s">
        <v>15</v>
      </c>
      <c r="F30" s="28" t="s">
        <v>16</v>
      </c>
      <c r="G30" s="28">
        <f t="shared" si="0"/>
        <v>1</v>
      </c>
      <c r="H30" s="29"/>
      <c r="I30" s="29" t="str">
        <f t="shared" si="1"/>
        <v/>
      </c>
      <c r="J30" s="36"/>
    </row>
    <row r="31" spans="1:10" s="6" customFormat="1" ht="52.8" x14ac:dyDescent="0.25">
      <c r="A31" s="39" t="s">
        <v>34</v>
      </c>
      <c r="B31" s="44" t="s">
        <v>12</v>
      </c>
      <c r="C31" s="41" t="s">
        <v>13</v>
      </c>
      <c r="D31" s="42" t="s">
        <v>35</v>
      </c>
      <c r="E31" s="43" t="s">
        <v>15</v>
      </c>
      <c r="F31" s="28" t="s">
        <v>16</v>
      </c>
      <c r="G31" s="28">
        <f t="shared" si="0"/>
        <v>1</v>
      </c>
      <c r="H31" s="29"/>
      <c r="I31" s="29" t="str">
        <f t="shared" si="1"/>
        <v/>
      </c>
      <c r="J31" s="34"/>
    </row>
    <row r="32" spans="1:10" s="6" customFormat="1" ht="26.4" x14ac:dyDescent="0.25">
      <c r="A32" s="39" t="s">
        <v>36</v>
      </c>
      <c r="B32" s="44" t="s">
        <v>12</v>
      </c>
      <c r="C32" s="41" t="s">
        <v>13</v>
      </c>
      <c r="D32" s="42" t="s">
        <v>37</v>
      </c>
      <c r="E32" s="43" t="s">
        <v>15</v>
      </c>
      <c r="F32" s="28" t="s">
        <v>16</v>
      </c>
      <c r="G32" s="28">
        <f t="shared" si="0"/>
        <v>1</v>
      </c>
      <c r="H32" s="29"/>
      <c r="I32" s="29" t="str">
        <f t="shared" si="1"/>
        <v/>
      </c>
      <c r="J32" s="34"/>
    </row>
    <row r="33" spans="1:10" s="6" customFormat="1" ht="39.6" x14ac:dyDescent="0.25">
      <c r="A33" s="39" t="s">
        <v>38</v>
      </c>
      <c r="B33" s="44" t="s">
        <v>12</v>
      </c>
      <c r="C33" s="41" t="s">
        <v>13</v>
      </c>
      <c r="D33" s="42" t="s">
        <v>39</v>
      </c>
      <c r="E33" s="43" t="s">
        <v>15</v>
      </c>
      <c r="F33" s="28" t="s">
        <v>16</v>
      </c>
      <c r="G33" s="28">
        <f t="shared" si="0"/>
        <v>1</v>
      </c>
      <c r="H33" s="30"/>
      <c r="I33" s="29" t="str">
        <f t="shared" si="1"/>
        <v/>
      </c>
      <c r="J33" s="34"/>
    </row>
    <row r="34" spans="1:10" s="6" customFormat="1" ht="39.6" x14ac:dyDescent="0.25">
      <c r="A34" s="39" t="s">
        <v>40</v>
      </c>
      <c r="B34" s="44" t="s">
        <v>12</v>
      </c>
      <c r="C34" s="41" t="s">
        <v>13</v>
      </c>
      <c r="D34" s="42" t="s">
        <v>41</v>
      </c>
      <c r="E34" s="43" t="s">
        <v>15</v>
      </c>
      <c r="F34" s="28" t="s">
        <v>16</v>
      </c>
      <c r="G34" s="28">
        <f t="shared" si="0"/>
        <v>1</v>
      </c>
      <c r="H34" s="29"/>
      <c r="I34" s="29"/>
      <c r="J34" s="34"/>
    </row>
    <row r="35" spans="1:10" s="6" customFormat="1" ht="39.6" x14ac:dyDescent="0.25">
      <c r="A35" s="39" t="s">
        <v>42</v>
      </c>
      <c r="B35" s="44" t="s">
        <v>12</v>
      </c>
      <c r="C35" s="41" t="s">
        <v>13</v>
      </c>
      <c r="D35" s="48" t="s">
        <v>43</v>
      </c>
      <c r="E35" s="43" t="s">
        <v>15</v>
      </c>
      <c r="F35" s="28" t="s">
        <v>16</v>
      </c>
      <c r="G35" s="28">
        <f t="shared" si="0"/>
        <v>1</v>
      </c>
      <c r="H35" s="29"/>
      <c r="I35" s="29"/>
      <c r="J35" s="34"/>
    </row>
    <row r="36" spans="1:10" s="6" customFormat="1" ht="52.8" x14ac:dyDescent="0.25">
      <c r="A36" s="39" t="s">
        <v>44</v>
      </c>
      <c r="B36" s="44" t="s">
        <v>12</v>
      </c>
      <c r="C36" s="41" t="s">
        <v>13</v>
      </c>
      <c r="D36" s="42" t="s">
        <v>45</v>
      </c>
      <c r="E36" s="43" t="s">
        <v>15</v>
      </c>
      <c r="F36" s="28" t="s">
        <v>16</v>
      </c>
      <c r="G36" s="28">
        <f t="shared" si="0"/>
        <v>1</v>
      </c>
      <c r="H36" s="29"/>
      <c r="I36" s="29"/>
      <c r="J36" s="34"/>
    </row>
    <row r="37" spans="1:10" s="6" customFormat="1" ht="66" x14ac:dyDescent="0.25">
      <c r="A37" s="39" t="s">
        <v>46</v>
      </c>
      <c r="B37" s="44" t="s">
        <v>12</v>
      </c>
      <c r="C37" s="41" t="s">
        <v>13</v>
      </c>
      <c r="D37" s="42" t="s">
        <v>47</v>
      </c>
      <c r="E37" s="43" t="s">
        <v>48</v>
      </c>
      <c r="F37" s="28" t="s">
        <v>16</v>
      </c>
      <c r="G37" s="28"/>
      <c r="H37" s="29"/>
      <c r="I37" s="29"/>
      <c r="J37" s="34"/>
    </row>
    <row r="38" spans="1:10" s="6" customFormat="1" ht="39" customHeight="1" x14ac:dyDescent="0.25">
      <c r="A38" s="49" t="s">
        <v>49</v>
      </c>
      <c r="B38" s="45" t="s">
        <v>12</v>
      </c>
      <c r="C38" s="50" t="s">
        <v>50</v>
      </c>
      <c r="D38" s="47" t="s">
        <v>51</v>
      </c>
      <c r="E38" s="43" t="s">
        <v>15</v>
      </c>
      <c r="F38" s="28" t="s">
        <v>16</v>
      </c>
      <c r="G38" s="28">
        <f t="shared" si="0"/>
        <v>1</v>
      </c>
      <c r="H38" s="31"/>
      <c r="I38" s="29" t="str">
        <f t="shared" si="1"/>
        <v/>
      </c>
      <c r="J38" s="34"/>
    </row>
    <row r="39" spans="1:10" s="6" customFormat="1" ht="39.6" x14ac:dyDescent="0.25">
      <c r="A39" s="49" t="s">
        <v>52</v>
      </c>
      <c r="B39" s="45" t="s">
        <v>12</v>
      </c>
      <c r="C39" s="50" t="s">
        <v>50</v>
      </c>
      <c r="D39" s="46" t="s">
        <v>53</v>
      </c>
      <c r="E39" s="43" t="s">
        <v>15</v>
      </c>
      <c r="F39" s="28" t="s">
        <v>16</v>
      </c>
      <c r="G39" s="28">
        <f t="shared" si="0"/>
        <v>1</v>
      </c>
      <c r="H39" s="32"/>
      <c r="I39" s="29" t="str">
        <f t="shared" si="1"/>
        <v/>
      </c>
      <c r="J39" s="34"/>
    </row>
    <row r="40" spans="1:10" s="6" customFormat="1" ht="39.6" x14ac:dyDescent="0.25">
      <c r="A40" s="49" t="s">
        <v>54</v>
      </c>
      <c r="B40" s="45" t="s">
        <v>12</v>
      </c>
      <c r="C40" s="50" t="s">
        <v>50</v>
      </c>
      <c r="D40" s="46" t="s">
        <v>55</v>
      </c>
      <c r="E40" s="43" t="s">
        <v>15</v>
      </c>
      <c r="F40" s="28" t="s">
        <v>16</v>
      </c>
      <c r="G40" s="28">
        <f t="shared" si="0"/>
        <v>1</v>
      </c>
      <c r="H40" s="32"/>
      <c r="I40" s="29" t="str">
        <f t="shared" si="1"/>
        <v/>
      </c>
      <c r="J40" s="34"/>
    </row>
    <row r="41" spans="1:10" s="6" customFormat="1" ht="39.6" x14ac:dyDescent="0.25">
      <c r="A41" s="49" t="s">
        <v>56</v>
      </c>
      <c r="B41" s="45" t="s">
        <v>12</v>
      </c>
      <c r="C41" s="50" t="s">
        <v>50</v>
      </c>
      <c r="D41" s="46" t="s">
        <v>57</v>
      </c>
      <c r="E41" s="43" t="s">
        <v>15</v>
      </c>
      <c r="F41" s="28" t="s">
        <v>16</v>
      </c>
      <c r="G41" s="28">
        <f t="shared" si="0"/>
        <v>1</v>
      </c>
      <c r="H41" s="32"/>
      <c r="I41" s="29" t="str">
        <f t="shared" si="1"/>
        <v/>
      </c>
      <c r="J41" s="34"/>
    </row>
    <row r="42" spans="1:10" ht="52.8" x14ac:dyDescent="0.25">
      <c r="A42" s="49" t="s">
        <v>58</v>
      </c>
      <c r="B42" s="45" t="s">
        <v>12</v>
      </c>
      <c r="C42" s="50" t="s">
        <v>50</v>
      </c>
      <c r="D42" s="46" t="s">
        <v>59</v>
      </c>
      <c r="E42" s="43" t="s">
        <v>15</v>
      </c>
      <c r="F42" s="28" t="s">
        <v>16</v>
      </c>
      <c r="G42" s="28">
        <f t="shared" si="0"/>
        <v>1</v>
      </c>
      <c r="H42" s="32"/>
      <c r="I42" s="29" t="str">
        <f t="shared" si="1"/>
        <v/>
      </c>
      <c r="J42" s="35"/>
    </row>
    <row r="43" spans="1:10" ht="52.8" x14ac:dyDescent="0.25">
      <c r="A43" s="49" t="s">
        <v>60</v>
      </c>
      <c r="B43" s="45" t="s">
        <v>12</v>
      </c>
      <c r="C43" s="50" t="s">
        <v>50</v>
      </c>
      <c r="D43" s="46" t="s">
        <v>61</v>
      </c>
      <c r="E43" s="43" t="s">
        <v>15</v>
      </c>
      <c r="F43" s="28" t="s">
        <v>16</v>
      </c>
      <c r="G43" s="28">
        <f t="shared" si="0"/>
        <v>1</v>
      </c>
      <c r="H43" s="32"/>
      <c r="I43" s="29" t="str">
        <f t="shared" si="1"/>
        <v/>
      </c>
      <c r="J43" s="35"/>
    </row>
    <row r="44" spans="1:10" ht="39.6" x14ac:dyDescent="0.25">
      <c r="A44" s="49" t="s">
        <v>62</v>
      </c>
      <c r="B44" s="45" t="s">
        <v>12</v>
      </c>
      <c r="C44" s="50" t="s">
        <v>50</v>
      </c>
      <c r="D44" s="46" t="s">
        <v>63</v>
      </c>
      <c r="E44" s="43" t="s">
        <v>15</v>
      </c>
      <c r="F44" s="28" t="s">
        <v>16</v>
      </c>
      <c r="G44" s="28">
        <f t="shared" si="0"/>
        <v>1</v>
      </c>
      <c r="H44" s="32"/>
      <c r="I44" s="29" t="str">
        <f t="shared" si="1"/>
        <v/>
      </c>
      <c r="J44" s="35"/>
    </row>
    <row r="45" spans="1:10" ht="39.6" x14ac:dyDescent="0.25">
      <c r="A45" s="49" t="s">
        <v>64</v>
      </c>
      <c r="B45" s="44" t="s">
        <v>12</v>
      </c>
      <c r="C45" s="51" t="s">
        <v>50</v>
      </c>
      <c r="D45" s="42" t="s">
        <v>65</v>
      </c>
      <c r="E45" s="43" t="s">
        <v>15</v>
      </c>
      <c r="F45" s="28" t="s">
        <v>16</v>
      </c>
      <c r="G45" s="28">
        <f t="shared" si="0"/>
        <v>1</v>
      </c>
      <c r="H45" s="29"/>
      <c r="I45" s="29" t="str">
        <f t="shared" si="1"/>
        <v/>
      </c>
      <c r="J45" s="35"/>
    </row>
    <row r="46" spans="1:10" ht="39.6" x14ac:dyDescent="0.25">
      <c r="A46" s="49" t="s">
        <v>66</v>
      </c>
      <c r="B46" s="44" t="s">
        <v>12</v>
      </c>
      <c r="C46" s="51" t="s">
        <v>50</v>
      </c>
      <c r="D46" s="42" t="s">
        <v>67</v>
      </c>
      <c r="E46" s="43" t="s">
        <v>15</v>
      </c>
      <c r="F46" s="28" t="s">
        <v>16</v>
      </c>
      <c r="G46" s="28">
        <f t="shared" si="0"/>
        <v>1</v>
      </c>
      <c r="H46" s="29"/>
      <c r="I46" s="29" t="str">
        <f t="shared" si="1"/>
        <v/>
      </c>
      <c r="J46" s="35"/>
    </row>
    <row r="47" spans="1:10" s="6" customFormat="1" ht="39.6" x14ac:dyDescent="0.25">
      <c r="A47" s="49" t="s">
        <v>68</v>
      </c>
      <c r="B47" s="45" t="s">
        <v>12</v>
      </c>
      <c r="C47" s="50" t="s">
        <v>50</v>
      </c>
      <c r="D47" s="46" t="s">
        <v>69</v>
      </c>
      <c r="E47" s="43" t="s">
        <v>15</v>
      </c>
      <c r="F47" s="28" t="s">
        <v>16</v>
      </c>
      <c r="G47" s="28">
        <f t="shared" si="0"/>
        <v>1</v>
      </c>
      <c r="H47" s="32"/>
      <c r="I47" s="29" t="str">
        <f t="shared" si="1"/>
        <v/>
      </c>
      <c r="J47" s="34"/>
    </row>
    <row r="48" spans="1:10" s="6" customFormat="1" ht="26.4" x14ac:dyDescent="0.25">
      <c r="A48" s="49" t="s">
        <v>70</v>
      </c>
      <c r="B48" s="52" t="s">
        <v>12</v>
      </c>
      <c r="C48" s="53" t="s">
        <v>50</v>
      </c>
      <c r="D48" s="54" t="s">
        <v>71</v>
      </c>
      <c r="E48" s="43" t="s">
        <v>15</v>
      </c>
      <c r="F48" s="28" t="s">
        <v>27</v>
      </c>
      <c r="G48" s="28">
        <f t="shared" si="0"/>
        <v>4</v>
      </c>
      <c r="H48" s="30"/>
      <c r="I48" s="29" t="str">
        <f t="shared" si="1"/>
        <v/>
      </c>
      <c r="J48" s="34"/>
    </row>
    <row r="49" spans="1:12" s="6" customFormat="1" ht="14.4" x14ac:dyDescent="0.25">
      <c r="A49" s="49" t="s">
        <v>72</v>
      </c>
      <c r="B49" s="52" t="s">
        <v>12</v>
      </c>
      <c r="C49" s="53" t="s">
        <v>50</v>
      </c>
      <c r="D49" s="48" t="s">
        <v>73</v>
      </c>
      <c r="E49" s="43" t="s">
        <v>15</v>
      </c>
      <c r="F49" s="28" t="s">
        <v>27</v>
      </c>
      <c r="G49" s="28">
        <f t="shared" si="0"/>
        <v>4</v>
      </c>
      <c r="H49" s="30"/>
      <c r="I49" s="29" t="str">
        <f t="shared" si="1"/>
        <v/>
      </c>
      <c r="J49" s="37"/>
    </row>
    <row r="50" spans="1:12" s="6" customFormat="1" ht="66" x14ac:dyDescent="0.25">
      <c r="A50" s="49" t="s">
        <v>74</v>
      </c>
      <c r="B50" s="52" t="s">
        <v>12</v>
      </c>
      <c r="C50" s="53" t="s">
        <v>50</v>
      </c>
      <c r="D50" s="54" t="s">
        <v>75</v>
      </c>
      <c r="E50" s="43" t="s">
        <v>15</v>
      </c>
      <c r="F50" s="28" t="s">
        <v>27</v>
      </c>
      <c r="G50" s="28">
        <f t="shared" si="0"/>
        <v>4</v>
      </c>
      <c r="H50" s="30"/>
      <c r="I50" s="29" t="str">
        <f t="shared" si="1"/>
        <v/>
      </c>
      <c r="J50" s="34"/>
    </row>
    <row r="51" spans="1:12" s="6" customFormat="1" ht="26.4" x14ac:dyDescent="0.25">
      <c r="A51" s="49" t="s">
        <v>76</v>
      </c>
      <c r="B51" s="52" t="s">
        <v>12</v>
      </c>
      <c r="C51" s="53" t="s">
        <v>50</v>
      </c>
      <c r="D51" s="55" t="s">
        <v>77</v>
      </c>
      <c r="E51" s="43" t="s">
        <v>15</v>
      </c>
      <c r="F51" s="28" t="s">
        <v>16</v>
      </c>
      <c r="G51" s="28">
        <f t="shared" si="0"/>
        <v>1</v>
      </c>
      <c r="H51" s="32"/>
      <c r="I51" s="29" t="str">
        <f t="shared" si="1"/>
        <v/>
      </c>
      <c r="J51" s="34"/>
    </row>
    <row r="52" spans="1:12" s="6" customFormat="1" ht="66" x14ac:dyDescent="0.25">
      <c r="A52" s="49" t="s">
        <v>78</v>
      </c>
      <c r="B52" s="56" t="s">
        <v>12</v>
      </c>
      <c r="C52" s="57" t="s">
        <v>50</v>
      </c>
      <c r="D52" s="54" t="s">
        <v>79</v>
      </c>
      <c r="E52" s="58" t="s">
        <v>15</v>
      </c>
      <c r="F52" s="53" t="s">
        <v>16</v>
      </c>
      <c r="G52" s="28">
        <f t="shared" si="0"/>
        <v>1</v>
      </c>
      <c r="H52" s="31"/>
      <c r="I52" s="29" t="str">
        <f t="shared" si="1"/>
        <v/>
      </c>
      <c r="J52" s="34"/>
    </row>
    <row r="53" spans="1:12" s="6" customFormat="1" ht="26.4" x14ac:dyDescent="0.25">
      <c r="A53" s="49" t="s">
        <v>80</v>
      </c>
      <c r="B53" s="56" t="s">
        <v>12</v>
      </c>
      <c r="C53" s="53" t="s">
        <v>50</v>
      </c>
      <c r="D53" s="54" t="s">
        <v>81</v>
      </c>
      <c r="E53" s="43" t="s">
        <v>15</v>
      </c>
      <c r="F53" s="28" t="s">
        <v>27</v>
      </c>
      <c r="G53" s="28">
        <f t="shared" si="0"/>
        <v>4</v>
      </c>
      <c r="H53" s="30"/>
      <c r="I53" s="29" t="str">
        <f t="shared" si="1"/>
        <v/>
      </c>
      <c r="J53" s="34"/>
    </row>
    <row r="54" spans="1:12" s="6" customFormat="1" ht="26.4" x14ac:dyDescent="0.25">
      <c r="A54" s="49" t="s">
        <v>82</v>
      </c>
      <c r="B54" s="56" t="s">
        <v>12</v>
      </c>
      <c r="C54" s="53" t="s">
        <v>50</v>
      </c>
      <c r="D54" s="54" t="s">
        <v>83</v>
      </c>
      <c r="E54" s="43" t="s">
        <v>15</v>
      </c>
      <c r="F54" s="28" t="s">
        <v>27</v>
      </c>
      <c r="G54" s="28">
        <f t="shared" si="0"/>
        <v>4</v>
      </c>
      <c r="H54" s="30"/>
      <c r="I54" s="29" t="str">
        <f t="shared" si="1"/>
        <v/>
      </c>
      <c r="J54" s="34"/>
    </row>
    <row r="55" spans="1:12" s="6" customFormat="1" ht="70.5" customHeight="1" x14ac:dyDescent="0.25">
      <c r="A55" s="49" t="s">
        <v>84</v>
      </c>
      <c r="B55" s="44" t="s">
        <v>12</v>
      </c>
      <c r="C55" s="28" t="s">
        <v>50</v>
      </c>
      <c r="D55" s="42" t="s">
        <v>85</v>
      </c>
      <c r="E55" s="43" t="s">
        <v>15</v>
      </c>
      <c r="F55" s="28" t="s">
        <v>27</v>
      </c>
      <c r="G55" s="28">
        <f t="shared" si="0"/>
        <v>4</v>
      </c>
      <c r="H55" s="30"/>
      <c r="I55" s="29" t="str">
        <f t="shared" si="1"/>
        <v/>
      </c>
      <c r="J55" s="34"/>
    </row>
    <row r="56" spans="1:12" ht="39.6" x14ac:dyDescent="0.25">
      <c r="A56" s="49" t="s">
        <v>86</v>
      </c>
      <c r="B56" s="45" t="s">
        <v>12</v>
      </c>
      <c r="C56" s="28" t="s">
        <v>50</v>
      </c>
      <c r="D56" s="48" t="s">
        <v>87</v>
      </c>
      <c r="E56" s="43" t="s">
        <v>15</v>
      </c>
      <c r="F56" s="28" t="s">
        <v>27</v>
      </c>
      <c r="G56" s="28">
        <f t="shared" si="0"/>
        <v>4</v>
      </c>
      <c r="H56" s="30"/>
      <c r="I56" s="29" t="str">
        <f t="shared" si="1"/>
        <v/>
      </c>
      <c r="J56" s="23"/>
    </row>
    <row r="57" spans="1:12" s="6" customFormat="1" ht="52.8" x14ac:dyDescent="0.25">
      <c r="A57" s="49" t="s">
        <v>88</v>
      </c>
      <c r="B57" s="45" t="s">
        <v>12</v>
      </c>
      <c r="C57" s="28" t="s">
        <v>50</v>
      </c>
      <c r="D57" s="46" t="s">
        <v>89</v>
      </c>
      <c r="E57" s="43" t="s">
        <v>15</v>
      </c>
      <c r="F57" s="28" t="s">
        <v>27</v>
      </c>
      <c r="G57" s="28">
        <f t="shared" ref="G57:G108" si="2">IF(F57="1- Must Have",1,IF(F57="2- Need",2,IF(F57="3- Nice to Have",3,IF(F57="4- Required Info",4,""))))</f>
        <v>4</v>
      </c>
      <c r="H57" s="30"/>
      <c r="I57" s="29" t="str">
        <f t="shared" ref="I57:I108" si="3">IF(H57="0- Not Provided",0,IF(H57="1- Partially provided",1,IF(H57="2- Thru 3rd Party W Customization",2,IF(H57="3- Provided W Customization",3,IF(H57="4- Thru 3rd Party Seamless",4,IF(H57="5- Provided as Standard",5,""))))))</f>
        <v/>
      </c>
      <c r="J57" s="34"/>
    </row>
    <row r="58" spans="1:12" s="6" customFormat="1" ht="26.4" x14ac:dyDescent="0.25">
      <c r="A58" s="49" t="s">
        <v>90</v>
      </c>
      <c r="B58" s="44" t="s">
        <v>12</v>
      </c>
      <c r="C58" s="51" t="s">
        <v>50</v>
      </c>
      <c r="D58" s="42" t="s">
        <v>91</v>
      </c>
      <c r="E58" s="43" t="s">
        <v>15</v>
      </c>
      <c r="F58" s="28" t="s">
        <v>16</v>
      </c>
      <c r="G58" s="28">
        <f t="shared" si="2"/>
        <v>1</v>
      </c>
      <c r="H58" s="29"/>
      <c r="I58" s="29" t="str">
        <f t="shared" si="3"/>
        <v/>
      </c>
      <c r="J58" s="34"/>
    </row>
    <row r="59" spans="1:12" ht="39.6" x14ac:dyDescent="0.25">
      <c r="A59" s="49" t="s">
        <v>92</v>
      </c>
      <c r="B59" s="45" t="s">
        <v>12</v>
      </c>
      <c r="C59" s="28" t="s">
        <v>50</v>
      </c>
      <c r="D59" s="46" t="s">
        <v>93</v>
      </c>
      <c r="E59" s="43" t="s">
        <v>15</v>
      </c>
      <c r="F59" s="28" t="s">
        <v>16</v>
      </c>
      <c r="G59" s="28">
        <f t="shared" si="2"/>
        <v>1</v>
      </c>
      <c r="H59" s="32"/>
      <c r="I59" s="29" t="str">
        <f t="shared" si="3"/>
        <v/>
      </c>
      <c r="J59" s="35"/>
      <c r="L59" s="7"/>
    </row>
    <row r="60" spans="1:12" ht="52.8" x14ac:dyDescent="0.25">
      <c r="A60" s="49" t="s">
        <v>94</v>
      </c>
      <c r="B60" s="45" t="s">
        <v>12</v>
      </c>
      <c r="C60" s="28" t="s">
        <v>50</v>
      </c>
      <c r="D60" s="46" t="s">
        <v>95</v>
      </c>
      <c r="E60" s="43" t="s">
        <v>96</v>
      </c>
      <c r="F60" s="28" t="s">
        <v>16</v>
      </c>
      <c r="G60" s="28">
        <f t="shared" si="2"/>
        <v>1</v>
      </c>
      <c r="H60" s="32"/>
      <c r="I60" s="29" t="str">
        <f t="shared" si="3"/>
        <v/>
      </c>
      <c r="J60" s="35"/>
    </row>
    <row r="61" spans="1:12" ht="52.8" x14ac:dyDescent="0.25">
      <c r="A61" s="49" t="s">
        <v>97</v>
      </c>
      <c r="B61" s="45" t="s">
        <v>12</v>
      </c>
      <c r="C61" s="28" t="s">
        <v>50</v>
      </c>
      <c r="D61" s="46" t="s">
        <v>98</v>
      </c>
      <c r="E61" s="43" t="s">
        <v>15</v>
      </c>
      <c r="F61" s="28" t="s">
        <v>16</v>
      </c>
      <c r="G61" s="28">
        <f t="shared" si="2"/>
        <v>1</v>
      </c>
      <c r="H61" s="32"/>
      <c r="I61" s="29" t="str">
        <f t="shared" si="3"/>
        <v/>
      </c>
      <c r="J61" s="35"/>
    </row>
    <row r="62" spans="1:12" ht="52.8" x14ac:dyDescent="0.25">
      <c r="A62" s="49" t="s">
        <v>99</v>
      </c>
      <c r="B62" s="45" t="s">
        <v>12</v>
      </c>
      <c r="C62" s="28" t="s">
        <v>50</v>
      </c>
      <c r="D62" s="46" t="s">
        <v>100</v>
      </c>
      <c r="E62" s="43" t="s">
        <v>15</v>
      </c>
      <c r="F62" s="28" t="s">
        <v>16</v>
      </c>
      <c r="G62" s="28">
        <f t="shared" si="2"/>
        <v>1</v>
      </c>
      <c r="H62" s="32"/>
      <c r="I62" s="29" t="str">
        <f t="shared" si="3"/>
        <v/>
      </c>
      <c r="J62" s="35"/>
    </row>
    <row r="63" spans="1:12" ht="39.6" x14ac:dyDescent="0.25">
      <c r="A63" s="49" t="s">
        <v>101</v>
      </c>
      <c r="B63" s="45" t="s">
        <v>12</v>
      </c>
      <c r="C63" s="28" t="s">
        <v>50</v>
      </c>
      <c r="D63" s="46" t="s">
        <v>102</v>
      </c>
      <c r="E63" s="43" t="s">
        <v>48</v>
      </c>
      <c r="F63" s="28" t="s">
        <v>16</v>
      </c>
      <c r="G63" s="28">
        <f t="shared" si="2"/>
        <v>1</v>
      </c>
      <c r="H63" s="32"/>
      <c r="I63" s="29" t="str">
        <f t="shared" si="3"/>
        <v/>
      </c>
      <c r="J63" s="35"/>
    </row>
    <row r="64" spans="1:12" ht="39.6" x14ac:dyDescent="0.25">
      <c r="A64" s="49" t="s">
        <v>103</v>
      </c>
      <c r="B64" s="45" t="s">
        <v>12</v>
      </c>
      <c r="C64" s="28" t="s">
        <v>50</v>
      </c>
      <c r="D64" s="46" t="s">
        <v>104</v>
      </c>
      <c r="E64" s="43" t="s">
        <v>15</v>
      </c>
      <c r="F64" s="28" t="s">
        <v>16</v>
      </c>
      <c r="G64" s="28">
        <f t="shared" si="2"/>
        <v>1</v>
      </c>
      <c r="H64" s="32"/>
      <c r="I64" s="29" t="str">
        <f t="shared" si="3"/>
        <v/>
      </c>
      <c r="J64" s="35"/>
    </row>
    <row r="65" spans="1:10" ht="39.6" x14ac:dyDescent="0.25">
      <c r="A65" s="49" t="s">
        <v>105</v>
      </c>
      <c r="B65" s="45" t="s">
        <v>12</v>
      </c>
      <c r="C65" s="28" t="s">
        <v>50</v>
      </c>
      <c r="D65" s="46" t="s">
        <v>106</v>
      </c>
      <c r="E65" s="43" t="s">
        <v>15</v>
      </c>
      <c r="F65" s="28" t="s">
        <v>16</v>
      </c>
      <c r="G65" s="28">
        <f t="shared" si="2"/>
        <v>1</v>
      </c>
      <c r="H65" s="32"/>
      <c r="I65" s="29" t="str">
        <f t="shared" si="3"/>
        <v/>
      </c>
      <c r="J65" s="35"/>
    </row>
    <row r="66" spans="1:10" ht="26.4" x14ac:dyDescent="0.25">
      <c r="A66" s="49" t="s">
        <v>107</v>
      </c>
      <c r="B66" s="45" t="s">
        <v>12</v>
      </c>
      <c r="C66" s="28" t="s">
        <v>50</v>
      </c>
      <c r="D66" s="46" t="s">
        <v>108</v>
      </c>
      <c r="E66" s="43" t="s">
        <v>15</v>
      </c>
      <c r="F66" s="28" t="s">
        <v>16</v>
      </c>
      <c r="G66" s="28">
        <f t="shared" si="2"/>
        <v>1</v>
      </c>
      <c r="H66" s="32"/>
      <c r="I66" s="29" t="str">
        <f t="shared" si="3"/>
        <v/>
      </c>
      <c r="J66" s="35"/>
    </row>
    <row r="67" spans="1:10" ht="39.6" x14ac:dyDescent="0.25">
      <c r="A67" s="49" t="s">
        <v>109</v>
      </c>
      <c r="B67" s="45" t="s">
        <v>12</v>
      </c>
      <c r="C67" s="28" t="s">
        <v>50</v>
      </c>
      <c r="D67" s="46" t="s">
        <v>110</v>
      </c>
      <c r="E67" s="43" t="s">
        <v>15</v>
      </c>
      <c r="F67" s="28" t="s">
        <v>16</v>
      </c>
      <c r="G67" s="28">
        <f t="shared" si="2"/>
        <v>1</v>
      </c>
      <c r="H67" s="32"/>
      <c r="I67" s="29" t="str">
        <f t="shared" si="3"/>
        <v/>
      </c>
      <c r="J67" s="35"/>
    </row>
    <row r="68" spans="1:10" ht="39.6" x14ac:dyDescent="0.25">
      <c r="A68" s="49" t="s">
        <v>111</v>
      </c>
      <c r="B68" s="45" t="s">
        <v>12</v>
      </c>
      <c r="C68" s="28" t="s">
        <v>50</v>
      </c>
      <c r="D68" s="46" t="s">
        <v>112</v>
      </c>
      <c r="E68" s="43" t="s">
        <v>15</v>
      </c>
      <c r="F68" s="28" t="s">
        <v>16</v>
      </c>
      <c r="G68" s="28">
        <f t="shared" si="2"/>
        <v>1</v>
      </c>
      <c r="H68" s="32"/>
      <c r="I68" s="29" t="str">
        <f t="shared" si="3"/>
        <v/>
      </c>
      <c r="J68" s="35"/>
    </row>
    <row r="69" spans="1:10" ht="39.6" x14ac:dyDescent="0.25">
      <c r="A69" s="49" t="s">
        <v>113</v>
      </c>
      <c r="B69" s="45" t="s">
        <v>12</v>
      </c>
      <c r="C69" s="28" t="s">
        <v>50</v>
      </c>
      <c r="D69" s="46" t="s">
        <v>114</v>
      </c>
      <c r="E69" s="43" t="s">
        <v>15</v>
      </c>
      <c r="F69" s="28" t="s">
        <v>27</v>
      </c>
      <c r="G69" s="28">
        <f t="shared" si="2"/>
        <v>4</v>
      </c>
      <c r="H69" s="31"/>
      <c r="I69" s="29" t="str">
        <f t="shared" si="3"/>
        <v/>
      </c>
      <c r="J69" s="35"/>
    </row>
    <row r="70" spans="1:10" ht="52.8" x14ac:dyDescent="0.25">
      <c r="A70" s="49" t="s">
        <v>115</v>
      </c>
      <c r="B70" s="45" t="s">
        <v>12</v>
      </c>
      <c r="C70" s="28" t="s">
        <v>50</v>
      </c>
      <c r="D70" s="46" t="s">
        <v>116</v>
      </c>
      <c r="E70" s="43" t="s">
        <v>15</v>
      </c>
      <c r="F70" s="28" t="s">
        <v>16</v>
      </c>
      <c r="G70" s="28">
        <f t="shared" si="2"/>
        <v>1</v>
      </c>
      <c r="H70" s="31"/>
      <c r="I70" s="29" t="str">
        <f t="shared" si="3"/>
        <v/>
      </c>
      <c r="J70" s="35"/>
    </row>
    <row r="71" spans="1:10" ht="39.6" x14ac:dyDescent="0.25">
      <c r="A71" s="49" t="s">
        <v>117</v>
      </c>
      <c r="B71" s="45" t="s">
        <v>12</v>
      </c>
      <c r="C71" s="28" t="s">
        <v>50</v>
      </c>
      <c r="D71" s="46" t="s">
        <v>118</v>
      </c>
      <c r="E71" s="43" t="s">
        <v>15</v>
      </c>
      <c r="F71" s="28" t="s">
        <v>27</v>
      </c>
      <c r="G71" s="28">
        <f t="shared" si="2"/>
        <v>4</v>
      </c>
      <c r="H71" s="31"/>
      <c r="I71" s="29" t="str">
        <f t="shared" si="3"/>
        <v/>
      </c>
      <c r="J71" s="35"/>
    </row>
    <row r="72" spans="1:10" ht="39.6" x14ac:dyDescent="0.25">
      <c r="A72" s="49" t="s">
        <v>119</v>
      </c>
      <c r="B72" s="45" t="s">
        <v>12</v>
      </c>
      <c r="C72" s="28" t="s">
        <v>50</v>
      </c>
      <c r="D72" s="46" t="s">
        <v>120</v>
      </c>
      <c r="E72" s="43" t="s">
        <v>15</v>
      </c>
      <c r="F72" s="28" t="s">
        <v>121</v>
      </c>
      <c r="G72" s="28">
        <f t="shared" si="2"/>
        <v>3</v>
      </c>
      <c r="H72" s="32"/>
      <c r="I72" s="29" t="str">
        <f t="shared" si="3"/>
        <v/>
      </c>
      <c r="J72" s="35"/>
    </row>
    <row r="73" spans="1:10" ht="39.6" x14ac:dyDescent="0.25">
      <c r="A73" s="49" t="s">
        <v>122</v>
      </c>
      <c r="B73" s="45" t="s">
        <v>12</v>
      </c>
      <c r="C73" s="28" t="s">
        <v>50</v>
      </c>
      <c r="D73" s="46" t="s">
        <v>123</v>
      </c>
      <c r="E73" s="43" t="s">
        <v>15</v>
      </c>
      <c r="F73" s="28" t="s">
        <v>16</v>
      </c>
      <c r="G73" s="28">
        <f t="shared" si="2"/>
        <v>1</v>
      </c>
      <c r="H73" s="32"/>
      <c r="I73" s="29" t="str">
        <f t="shared" si="3"/>
        <v/>
      </c>
      <c r="J73" s="35"/>
    </row>
    <row r="74" spans="1:10" ht="39.6" x14ac:dyDescent="0.25">
      <c r="A74" s="49" t="s">
        <v>124</v>
      </c>
      <c r="B74" s="45" t="s">
        <v>12</v>
      </c>
      <c r="C74" s="28" t="s">
        <v>50</v>
      </c>
      <c r="D74" s="46" t="s">
        <v>125</v>
      </c>
      <c r="E74" s="43" t="s">
        <v>15</v>
      </c>
      <c r="F74" s="28" t="s">
        <v>16</v>
      </c>
      <c r="G74" s="28">
        <f t="shared" si="2"/>
        <v>1</v>
      </c>
      <c r="H74" s="32"/>
      <c r="I74" s="29" t="str">
        <f t="shared" si="3"/>
        <v/>
      </c>
      <c r="J74" s="35"/>
    </row>
    <row r="75" spans="1:10" ht="39.6" x14ac:dyDescent="0.25">
      <c r="A75" s="49" t="s">
        <v>126</v>
      </c>
      <c r="B75" s="45" t="s">
        <v>12</v>
      </c>
      <c r="C75" s="28" t="s">
        <v>50</v>
      </c>
      <c r="D75" s="46" t="s">
        <v>127</v>
      </c>
      <c r="E75" s="43" t="s">
        <v>15</v>
      </c>
      <c r="F75" s="28" t="s">
        <v>16</v>
      </c>
      <c r="G75" s="28">
        <f t="shared" si="2"/>
        <v>1</v>
      </c>
      <c r="H75" s="32"/>
      <c r="I75" s="29" t="str">
        <f t="shared" si="3"/>
        <v/>
      </c>
      <c r="J75" s="35"/>
    </row>
    <row r="76" spans="1:10" ht="38.25" customHeight="1" x14ac:dyDescent="0.25">
      <c r="A76" s="49" t="s">
        <v>128</v>
      </c>
      <c r="B76" s="45" t="s">
        <v>12</v>
      </c>
      <c r="C76" s="28" t="s">
        <v>50</v>
      </c>
      <c r="D76" s="46" t="s">
        <v>129</v>
      </c>
      <c r="E76" s="43" t="s">
        <v>15</v>
      </c>
      <c r="F76" s="28" t="s">
        <v>16</v>
      </c>
      <c r="G76" s="28">
        <f t="shared" si="2"/>
        <v>1</v>
      </c>
      <c r="H76" s="32"/>
      <c r="I76" s="29" t="str">
        <f t="shared" si="3"/>
        <v/>
      </c>
      <c r="J76" s="35"/>
    </row>
    <row r="77" spans="1:10" ht="52.8" x14ac:dyDescent="0.25">
      <c r="A77" s="49" t="s">
        <v>130</v>
      </c>
      <c r="B77" s="45" t="s">
        <v>12</v>
      </c>
      <c r="C77" s="28" t="s">
        <v>50</v>
      </c>
      <c r="D77" s="46" t="s">
        <v>131</v>
      </c>
      <c r="E77" s="43" t="s">
        <v>15</v>
      </c>
      <c r="F77" s="28" t="s">
        <v>16</v>
      </c>
      <c r="G77" s="28">
        <f t="shared" si="2"/>
        <v>1</v>
      </c>
      <c r="H77" s="32"/>
      <c r="I77" s="29" t="str">
        <f t="shared" si="3"/>
        <v/>
      </c>
      <c r="J77" s="35"/>
    </row>
    <row r="78" spans="1:10" ht="39.6" x14ac:dyDescent="0.25">
      <c r="A78" s="49" t="s">
        <v>132</v>
      </c>
      <c r="B78" s="45" t="s">
        <v>12</v>
      </c>
      <c r="C78" s="28" t="s">
        <v>50</v>
      </c>
      <c r="D78" s="46" t="s">
        <v>133</v>
      </c>
      <c r="E78" s="43" t="s">
        <v>15</v>
      </c>
      <c r="F78" s="28" t="s">
        <v>121</v>
      </c>
      <c r="G78" s="28">
        <f t="shared" si="2"/>
        <v>3</v>
      </c>
      <c r="H78" s="32"/>
      <c r="I78" s="29" t="str">
        <f t="shared" si="3"/>
        <v/>
      </c>
      <c r="J78" s="35"/>
    </row>
    <row r="79" spans="1:10" ht="52.8" x14ac:dyDescent="0.25">
      <c r="A79" s="49" t="s">
        <v>134</v>
      </c>
      <c r="B79" s="45" t="s">
        <v>12</v>
      </c>
      <c r="C79" s="28" t="s">
        <v>50</v>
      </c>
      <c r="D79" s="46" t="s">
        <v>135</v>
      </c>
      <c r="E79" s="43" t="s">
        <v>15</v>
      </c>
      <c r="F79" s="28" t="s">
        <v>16</v>
      </c>
      <c r="G79" s="28">
        <f t="shared" si="2"/>
        <v>1</v>
      </c>
      <c r="H79" s="32"/>
      <c r="I79" s="29" t="str">
        <f t="shared" si="3"/>
        <v/>
      </c>
      <c r="J79" s="35"/>
    </row>
    <row r="80" spans="1:10" ht="39.6" x14ac:dyDescent="0.25">
      <c r="A80" s="49" t="s">
        <v>136</v>
      </c>
      <c r="B80" s="45" t="s">
        <v>12</v>
      </c>
      <c r="C80" s="28" t="s">
        <v>50</v>
      </c>
      <c r="D80" s="46" t="s">
        <v>137</v>
      </c>
      <c r="E80" s="43" t="s">
        <v>15</v>
      </c>
      <c r="F80" s="28" t="s">
        <v>16</v>
      </c>
      <c r="G80" s="28">
        <f t="shared" si="2"/>
        <v>1</v>
      </c>
      <c r="H80" s="32"/>
      <c r="I80" s="29" t="str">
        <f t="shared" si="3"/>
        <v/>
      </c>
      <c r="J80" s="35"/>
    </row>
    <row r="81" spans="1:10" ht="39.6" x14ac:dyDescent="0.25">
      <c r="A81" s="49" t="s">
        <v>138</v>
      </c>
      <c r="B81" s="45" t="s">
        <v>12</v>
      </c>
      <c r="C81" s="28" t="s">
        <v>50</v>
      </c>
      <c r="D81" s="46" t="s">
        <v>139</v>
      </c>
      <c r="E81" s="43" t="s">
        <v>15</v>
      </c>
      <c r="F81" s="28" t="s">
        <v>16</v>
      </c>
      <c r="G81" s="28">
        <f t="shared" si="2"/>
        <v>1</v>
      </c>
      <c r="H81" s="32"/>
      <c r="I81" s="29" t="str">
        <f t="shared" si="3"/>
        <v/>
      </c>
      <c r="J81" s="35"/>
    </row>
    <row r="82" spans="1:10" ht="39.6" x14ac:dyDescent="0.25">
      <c r="A82" s="49" t="s">
        <v>140</v>
      </c>
      <c r="B82" s="45" t="s">
        <v>12</v>
      </c>
      <c r="C82" s="28" t="s">
        <v>50</v>
      </c>
      <c r="D82" s="46" t="s">
        <v>141</v>
      </c>
      <c r="E82" s="43" t="s">
        <v>15</v>
      </c>
      <c r="F82" s="28" t="s">
        <v>16</v>
      </c>
      <c r="G82" s="28">
        <f t="shared" si="2"/>
        <v>1</v>
      </c>
      <c r="H82" s="32"/>
      <c r="I82" s="29" t="str">
        <f t="shared" si="3"/>
        <v/>
      </c>
      <c r="J82" s="35"/>
    </row>
    <row r="83" spans="1:10" ht="39.6" x14ac:dyDescent="0.25">
      <c r="A83" s="49" t="s">
        <v>142</v>
      </c>
      <c r="B83" s="45" t="s">
        <v>12</v>
      </c>
      <c r="C83" s="28" t="s">
        <v>50</v>
      </c>
      <c r="D83" s="46" t="s">
        <v>143</v>
      </c>
      <c r="E83" s="43" t="s">
        <v>15</v>
      </c>
      <c r="F83" s="28" t="s">
        <v>16</v>
      </c>
      <c r="G83" s="28">
        <f t="shared" si="2"/>
        <v>1</v>
      </c>
      <c r="H83" s="32"/>
      <c r="I83" s="29" t="str">
        <f t="shared" si="3"/>
        <v/>
      </c>
      <c r="J83" s="35"/>
    </row>
    <row r="84" spans="1:10" ht="39.6" x14ac:dyDescent="0.25">
      <c r="A84" s="49" t="s">
        <v>144</v>
      </c>
      <c r="B84" s="45" t="s">
        <v>12</v>
      </c>
      <c r="C84" s="28" t="s">
        <v>50</v>
      </c>
      <c r="D84" s="46" t="s">
        <v>145</v>
      </c>
      <c r="E84" s="43" t="s">
        <v>48</v>
      </c>
      <c r="F84" s="28" t="s">
        <v>16</v>
      </c>
      <c r="G84" s="28">
        <f t="shared" si="2"/>
        <v>1</v>
      </c>
      <c r="H84" s="32"/>
      <c r="I84" s="29" t="str">
        <f t="shared" si="3"/>
        <v/>
      </c>
      <c r="J84" s="35"/>
    </row>
    <row r="85" spans="1:10" ht="66" x14ac:dyDescent="0.25">
      <c r="A85" s="49" t="s">
        <v>146</v>
      </c>
      <c r="B85" s="45" t="s">
        <v>12</v>
      </c>
      <c r="C85" s="28" t="s">
        <v>50</v>
      </c>
      <c r="D85" s="46" t="s">
        <v>147</v>
      </c>
      <c r="E85" s="43" t="s">
        <v>15</v>
      </c>
      <c r="F85" s="28" t="s">
        <v>16</v>
      </c>
      <c r="G85" s="28">
        <f t="shared" si="2"/>
        <v>1</v>
      </c>
      <c r="H85" s="32"/>
      <c r="I85" s="29" t="str">
        <f t="shared" si="3"/>
        <v/>
      </c>
      <c r="J85" s="35"/>
    </row>
    <row r="86" spans="1:10" ht="39.6" x14ac:dyDescent="0.25">
      <c r="A86" s="49" t="s">
        <v>148</v>
      </c>
      <c r="B86" s="45" t="s">
        <v>12</v>
      </c>
      <c r="C86" s="28" t="s">
        <v>50</v>
      </c>
      <c r="D86" s="46" t="s">
        <v>149</v>
      </c>
      <c r="E86" s="43" t="s">
        <v>15</v>
      </c>
      <c r="F86" s="28" t="s">
        <v>16</v>
      </c>
      <c r="G86" s="28">
        <f t="shared" si="2"/>
        <v>1</v>
      </c>
      <c r="H86" s="32"/>
      <c r="I86" s="29" t="str">
        <f t="shared" si="3"/>
        <v/>
      </c>
      <c r="J86" s="35"/>
    </row>
    <row r="87" spans="1:10" ht="39.6" x14ac:dyDescent="0.25">
      <c r="A87" s="49" t="s">
        <v>150</v>
      </c>
      <c r="B87" s="45" t="s">
        <v>12</v>
      </c>
      <c r="C87" s="28" t="s">
        <v>50</v>
      </c>
      <c r="D87" s="46" t="s">
        <v>151</v>
      </c>
      <c r="E87" s="43" t="s">
        <v>15</v>
      </c>
      <c r="F87" s="28" t="s">
        <v>16</v>
      </c>
      <c r="G87" s="28">
        <f t="shared" si="2"/>
        <v>1</v>
      </c>
      <c r="H87" s="32"/>
      <c r="I87" s="29" t="str">
        <f t="shared" si="3"/>
        <v/>
      </c>
      <c r="J87" s="35"/>
    </row>
    <row r="88" spans="1:10" ht="39.6" x14ac:dyDescent="0.25">
      <c r="A88" s="49" t="s">
        <v>152</v>
      </c>
      <c r="B88" s="45" t="s">
        <v>12</v>
      </c>
      <c r="C88" s="28" t="s">
        <v>50</v>
      </c>
      <c r="D88" s="46" t="s">
        <v>153</v>
      </c>
      <c r="E88" s="43" t="s">
        <v>15</v>
      </c>
      <c r="F88" s="28" t="s">
        <v>16</v>
      </c>
      <c r="G88" s="28">
        <f t="shared" si="2"/>
        <v>1</v>
      </c>
      <c r="H88" s="32"/>
      <c r="I88" s="29" t="str">
        <f t="shared" si="3"/>
        <v/>
      </c>
      <c r="J88" s="35"/>
    </row>
    <row r="89" spans="1:10" ht="26.4" x14ac:dyDescent="0.25">
      <c r="A89" s="49" t="s">
        <v>154</v>
      </c>
      <c r="B89" s="45" t="s">
        <v>12</v>
      </c>
      <c r="C89" s="28" t="s">
        <v>50</v>
      </c>
      <c r="D89" s="46" t="s">
        <v>155</v>
      </c>
      <c r="E89" s="43" t="s">
        <v>15</v>
      </c>
      <c r="F89" s="28" t="s">
        <v>16</v>
      </c>
      <c r="G89" s="28">
        <f t="shared" si="2"/>
        <v>1</v>
      </c>
      <c r="H89" s="32"/>
      <c r="I89" s="29" t="str">
        <f t="shared" si="3"/>
        <v/>
      </c>
      <c r="J89" s="35"/>
    </row>
    <row r="90" spans="1:10" ht="52.8" x14ac:dyDescent="0.25">
      <c r="A90" s="49" t="s">
        <v>156</v>
      </c>
      <c r="B90" s="45" t="s">
        <v>12</v>
      </c>
      <c r="C90" s="28" t="s">
        <v>50</v>
      </c>
      <c r="D90" s="46" t="s">
        <v>157</v>
      </c>
      <c r="E90" s="43" t="s">
        <v>15</v>
      </c>
      <c r="F90" s="28" t="s">
        <v>16</v>
      </c>
      <c r="G90" s="28">
        <f t="shared" si="2"/>
        <v>1</v>
      </c>
      <c r="H90" s="32"/>
      <c r="I90" s="29"/>
      <c r="J90" s="35"/>
    </row>
    <row r="91" spans="1:10" ht="39.6" x14ac:dyDescent="0.25">
      <c r="A91" s="49" t="s">
        <v>158</v>
      </c>
      <c r="B91" s="45" t="s">
        <v>12</v>
      </c>
      <c r="C91" s="28" t="s">
        <v>50</v>
      </c>
      <c r="D91" s="46" t="s">
        <v>159</v>
      </c>
      <c r="E91" s="43" t="s">
        <v>15</v>
      </c>
      <c r="F91" s="28" t="s">
        <v>16</v>
      </c>
      <c r="G91" s="28">
        <f t="shared" si="2"/>
        <v>1</v>
      </c>
      <c r="H91" s="32"/>
      <c r="I91" s="29"/>
      <c r="J91" s="35"/>
    </row>
    <row r="92" spans="1:10" ht="52.5" customHeight="1" x14ac:dyDescent="0.25">
      <c r="A92" s="49" t="s">
        <v>160</v>
      </c>
      <c r="B92" s="32" t="s">
        <v>12</v>
      </c>
      <c r="C92" s="28" t="s">
        <v>50</v>
      </c>
      <c r="D92" s="47" t="s">
        <v>161</v>
      </c>
      <c r="E92" s="43" t="s">
        <v>15</v>
      </c>
      <c r="F92" s="28" t="s">
        <v>16</v>
      </c>
      <c r="G92" s="28">
        <f t="shared" si="2"/>
        <v>1</v>
      </c>
      <c r="H92" s="32"/>
      <c r="I92" s="29"/>
      <c r="J92" s="23"/>
    </row>
    <row r="93" spans="1:10" ht="52.8" x14ac:dyDescent="0.25">
      <c r="A93" s="49" t="s">
        <v>162</v>
      </c>
      <c r="B93" s="32" t="s">
        <v>12</v>
      </c>
      <c r="C93" s="28" t="s">
        <v>50</v>
      </c>
      <c r="D93" s="47" t="s">
        <v>163</v>
      </c>
      <c r="E93" s="43" t="s">
        <v>15</v>
      </c>
      <c r="F93" s="28" t="s">
        <v>16</v>
      </c>
      <c r="G93" s="28"/>
      <c r="H93" s="32"/>
      <c r="I93" s="29"/>
      <c r="J93" s="23"/>
    </row>
    <row r="94" spans="1:10" s="6" customFormat="1" ht="39.6" x14ac:dyDescent="0.25">
      <c r="A94" s="49" t="s">
        <v>164</v>
      </c>
      <c r="B94" s="45" t="s">
        <v>12</v>
      </c>
      <c r="C94" s="50" t="s">
        <v>165</v>
      </c>
      <c r="D94" s="46" t="s">
        <v>166</v>
      </c>
      <c r="E94" s="43" t="s">
        <v>15</v>
      </c>
      <c r="F94" s="28" t="s">
        <v>16</v>
      </c>
      <c r="G94" s="28">
        <f t="shared" si="2"/>
        <v>1</v>
      </c>
      <c r="H94" s="32"/>
      <c r="I94" s="29" t="str">
        <f t="shared" si="3"/>
        <v/>
      </c>
      <c r="J94" s="34"/>
    </row>
    <row r="95" spans="1:10" s="6" customFormat="1" ht="26.4" x14ac:dyDescent="0.25">
      <c r="A95" s="49" t="s">
        <v>167</v>
      </c>
      <c r="B95" s="45" t="s">
        <v>12</v>
      </c>
      <c r="C95" s="50" t="s">
        <v>165</v>
      </c>
      <c r="D95" s="46" t="s">
        <v>168</v>
      </c>
      <c r="E95" s="43" t="s">
        <v>15</v>
      </c>
      <c r="F95" s="28" t="s">
        <v>16</v>
      </c>
      <c r="G95" s="28">
        <f t="shared" si="2"/>
        <v>1</v>
      </c>
      <c r="H95" s="32"/>
      <c r="I95" s="29" t="str">
        <f t="shared" si="3"/>
        <v/>
      </c>
      <c r="J95" s="34"/>
    </row>
    <row r="96" spans="1:10" s="6" customFormat="1" ht="39.6" x14ac:dyDescent="0.25">
      <c r="A96" s="49" t="s">
        <v>169</v>
      </c>
      <c r="B96" s="52" t="s">
        <v>12</v>
      </c>
      <c r="C96" s="53" t="s">
        <v>165</v>
      </c>
      <c r="D96" s="46" t="s">
        <v>170</v>
      </c>
      <c r="E96" s="43" t="s">
        <v>15</v>
      </c>
      <c r="F96" s="28" t="s">
        <v>16</v>
      </c>
      <c r="G96" s="28">
        <f t="shared" si="2"/>
        <v>1</v>
      </c>
      <c r="H96" s="32"/>
      <c r="I96" s="29" t="str">
        <f t="shared" si="3"/>
        <v/>
      </c>
      <c r="J96" s="34"/>
    </row>
    <row r="97" spans="1:10" s="6" customFormat="1" ht="39.6" x14ac:dyDescent="0.25">
      <c r="A97" s="49" t="s">
        <v>171</v>
      </c>
      <c r="B97" s="52" t="s">
        <v>12</v>
      </c>
      <c r="C97" s="53" t="s">
        <v>165</v>
      </c>
      <c r="D97" s="46" t="s">
        <v>172</v>
      </c>
      <c r="E97" s="43" t="s">
        <v>15</v>
      </c>
      <c r="F97" s="28" t="s">
        <v>16</v>
      </c>
      <c r="G97" s="28">
        <f t="shared" si="2"/>
        <v>1</v>
      </c>
      <c r="H97" s="32"/>
      <c r="I97" s="29" t="str">
        <f t="shared" si="3"/>
        <v/>
      </c>
      <c r="J97" s="34"/>
    </row>
    <row r="98" spans="1:10" s="6" customFormat="1" ht="39.6" x14ac:dyDescent="0.25">
      <c r="A98" s="49" t="s">
        <v>173</v>
      </c>
      <c r="B98" s="45" t="s">
        <v>12</v>
      </c>
      <c r="C98" s="50" t="s">
        <v>165</v>
      </c>
      <c r="D98" s="46" t="s">
        <v>174</v>
      </c>
      <c r="E98" s="43" t="s">
        <v>15</v>
      </c>
      <c r="F98" s="28" t="s">
        <v>16</v>
      </c>
      <c r="G98" s="28">
        <f t="shared" si="2"/>
        <v>1</v>
      </c>
      <c r="H98" s="32"/>
      <c r="I98" s="29" t="str">
        <f t="shared" si="3"/>
        <v/>
      </c>
      <c r="J98" s="34"/>
    </row>
    <row r="99" spans="1:10" s="6" customFormat="1" ht="39.6" x14ac:dyDescent="0.25">
      <c r="A99" s="49" t="s">
        <v>175</v>
      </c>
      <c r="B99" s="52" t="s">
        <v>12</v>
      </c>
      <c r="C99" s="53" t="s">
        <v>165</v>
      </c>
      <c r="D99" s="46" t="s">
        <v>176</v>
      </c>
      <c r="E99" s="43" t="s">
        <v>15</v>
      </c>
      <c r="F99" s="28" t="s">
        <v>16</v>
      </c>
      <c r="G99" s="28">
        <f t="shared" si="2"/>
        <v>1</v>
      </c>
      <c r="H99" s="29"/>
      <c r="I99" s="29" t="str">
        <f t="shared" si="3"/>
        <v/>
      </c>
      <c r="J99" s="34"/>
    </row>
    <row r="100" spans="1:10" s="6" customFormat="1" ht="39.6" x14ac:dyDescent="0.25">
      <c r="A100" s="49" t="s">
        <v>177</v>
      </c>
      <c r="B100" s="52" t="s">
        <v>12</v>
      </c>
      <c r="C100" s="53" t="s">
        <v>165</v>
      </c>
      <c r="D100" s="46" t="s">
        <v>178</v>
      </c>
      <c r="E100" s="43" t="s">
        <v>15</v>
      </c>
      <c r="F100" s="28" t="s">
        <v>16</v>
      </c>
      <c r="G100" s="28">
        <f t="shared" si="2"/>
        <v>1</v>
      </c>
      <c r="H100" s="32"/>
      <c r="I100" s="29" t="str">
        <f t="shared" si="3"/>
        <v/>
      </c>
      <c r="J100" s="34"/>
    </row>
    <row r="101" spans="1:10" s="6" customFormat="1" ht="26.4" x14ac:dyDescent="0.25">
      <c r="A101" s="49" t="s">
        <v>179</v>
      </c>
      <c r="B101" s="52" t="s">
        <v>12</v>
      </c>
      <c r="C101" s="53" t="s">
        <v>165</v>
      </c>
      <c r="D101" s="54" t="s">
        <v>180</v>
      </c>
      <c r="E101" s="43" t="s">
        <v>15</v>
      </c>
      <c r="F101" s="28" t="s">
        <v>16</v>
      </c>
      <c r="G101" s="28">
        <f t="shared" si="2"/>
        <v>1</v>
      </c>
      <c r="H101" s="29"/>
      <c r="I101" s="29" t="str">
        <f t="shared" si="3"/>
        <v/>
      </c>
      <c r="J101" s="34"/>
    </row>
    <row r="102" spans="1:10" s="6" customFormat="1" ht="39.6" x14ac:dyDescent="0.25">
      <c r="A102" s="49" t="s">
        <v>181</v>
      </c>
      <c r="B102" s="52" t="s">
        <v>12</v>
      </c>
      <c r="C102" s="53" t="s">
        <v>165</v>
      </c>
      <c r="D102" s="46" t="s">
        <v>182</v>
      </c>
      <c r="E102" s="43" t="s">
        <v>15</v>
      </c>
      <c r="F102" s="28" t="s">
        <v>16</v>
      </c>
      <c r="G102" s="28">
        <f t="shared" si="2"/>
        <v>1</v>
      </c>
      <c r="H102" s="29"/>
      <c r="I102" s="29" t="str">
        <f t="shared" si="3"/>
        <v/>
      </c>
      <c r="J102" s="34"/>
    </row>
    <row r="103" spans="1:10" s="6" customFormat="1" ht="39.6" x14ac:dyDescent="0.25">
      <c r="A103" s="59" t="s">
        <v>183</v>
      </c>
      <c r="B103" s="44" t="s">
        <v>12</v>
      </c>
      <c r="C103" s="51" t="s">
        <v>184</v>
      </c>
      <c r="D103" s="46" t="s">
        <v>185</v>
      </c>
      <c r="E103" s="43" t="s">
        <v>15</v>
      </c>
      <c r="F103" s="28" t="s">
        <v>16</v>
      </c>
      <c r="G103" s="28">
        <f t="shared" si="2"/>
        <v>1</v>
      </c>
      <c r="H103" s="32"/>
      <c r="I103" s="29" t="str">
        <f t="shared" si="3"/>
        <v/>
      </c>
      <c r="J103" s="34"/>
    </row>
    <row r="104" spans="1:10" s="6" customFormat="1" ht="39.6" x14ac:dyDescent="0.25">
      <c r="A104" s="59" t="s">
        <v>186</v>
      </c>
      <c r="B104" s="44" t="s">
        <v>12</v>
      </c>
      <c r="C104" s="50" t="s">
        <v>184</v>
      </c>
      <c r="D104" s="46" t="s">
        <v>187</v>
      </c>
      <c r="E104" s="43" t="s">
        <v>15</v>
      </c>
      <c r="F104" s="28" t="s">
        <v>16</v>
      </c>
      <c r="G104" s="28">
        <f t="shared" si="2"/>
        <v>1</v>
      </c>
      <c r="H104" s="32"/>
      <c r="I104" s="29" t="str">
        <f t="shared" si="3"/>
        <v/>
      </c>
      <c r="J104" s="34"/>
    </row>
    <row r="105" spans="1:10" ht="39.6" x14ac:dyDescent="0.25">
      <c r="A105" s="59" t="s">
        <v>188</v>
      </c>
      <c r="B105" s="45" t="s">
        <v>12</v>
      </c>
      <c r="C105" s="50" t="s">
        <v>189</v>
      </c>
      <c r="D105" s="46" t="s">
        <v>190</v>
      </c>
      <c r="E105" s="43" t="s">
        <v>15</v>
      </c>
      <c r="F105" s="28" t="s">
        <v>16</v>
      </c>
      <c r="G105" s="28">
        <f t="shared" si="2"/>
        <v>1</v>
      </c>
      <c r="H105" s="32"/>
      <c r="I105" s="29" t="str">
        <f t="shared" si="3"/>
        <v/>
      </c>
      <c r="J105" s="35"/>
    </row>
    <row r="106" spans="1:10" ht="39.6" x14ac:dyDescent="0.25">
      <c r="A106" s="59" t="s">
        <v>191</v>
      </c>
      <c r="B106" s="45" t="s">
        <v>12</v>
      </c>
      <c r="C106" s="50" t="s">
        <v>189</v>
      </c>
      <c r="D106" s="39" t="s">
        <v>192</v>
      </c>
      <c r="E106" s="43" t="s">
        <v>15</v>
      </c>
      <c r="F106" s="28" t="s">
        <v>16</v>
      </c>
      <c r="G106" s="28">
        <f t="shared" si="2"/>
        <v>1</v>
      </c>
      <c r="H106" s="32"/>
      <c r="I106" s="29" t="str">
        <f t="shared" si="3"/>
        <v/>
      </c>
      <c r="J106" s="35"/>
    </row>
    <row r="107" spans="1:10" ht="39.6" x14ac:dyDescent="0.25">
      <c r="A107" s="59" t="s">
        <v>193</v>
      </c>
      <c r="B107" s="45" t="s">
        <v>12</v>
      </c>
      <c r="C107" s="50" t="s">
        <v>189</v>
      </c>
      <c r="D107" s="46" t="s">
        <v>194</v>
      </c>
      <c r="E107" s="43" t="s">
        <v>15</v>
      </c>
      <c r="F107" s="28" t="s">
        <v>16</v>
      </c>
      <c r="G107" s="28">
        <f t="shared" si="2"/>
        <v>1</v>
      </c>
      <c r="H107" s="32"/>
      <c r="I107" s="29" t="str">
        <f t="shared" si="3"/>
        <v/>
      </c>
      <c r="J107" s="35"/>
    </row>
    <row r="108" spans="1:10" ht="66" x14ac:dyDescent="0.25">
      <c r="A108" s="59" t="s">
        <v>195</v>
      </c>
      <c r="B108" s="45" t="s">
        <v>12</v>
      </c>
      <c r="C108" s="50" t="s">
        <v>189</v>
      </c>
      <c r="D108" s="46" t="s">
        <v>196</v>
      </c>
      <c r="E108" s="43" t="s">
        <v>15</v>
      </c>
      <c r="F108" s="28" t="s">
        <v>16</v>
      </c>
      <c r="G108" s="28">
        <f t="shared" si="2"/>
        <v>1</v>
      </c>
      <c r="H108" s="32"/>
      <c r="I108" s="29" t="str">
        <f t="shared" si="3"/>
        <v/>
      </c>
      <c r="J108" s="35"/>
    </row>
    <row r="109" spans="1:10" ht="39.6" x14ac:dyDescent="0.25">
      <c r="A109" s="59" t="s">
        <v>197</v>
      </c>
      <c r="B109" s="45" t="s">
        <v>12</v>
      </c>
      <c r="C109" s="50" t="s">
        <v>189</v>
      </c>
      <c r="D109" s="46" t="s">
        <v>198</v>
      </c>
      <c r="E109" s="43" t="s">
        <v>15</v>
      </c>
      <c r="F109" s="28" t="s">
        <v>16</v>
      </c>
      <c r="G109" s="28">
        <f t="shared" ref="G109:G126" si="4">IF(F109="1- Must Have",1,IF(F109="2- Need",2,IF(F109="3- Nice to Have",3,IF(F109="4- Required Info",4,""))))</f>
        <v>1</v>
      </c>
      <c r="H109" s="32"/>
      <c r="I109" s="29" t="str">
        <f t="shared" ref="I109:I126" si="5">IF(H109="0- Not Provided",0,IF(H109="1- Partially provided",1,IF(H109="2- Thru 3rd Party W Customization",2,IF(H109="3- Provided W Customization",3,IF(H109="4- Thru 3rd Party Seamless",4,IF(H109="5- Provided as Standard",5,""))))))</f>
        <v/>
      </c>
      <c r="J109" s="35"/>
    </row>
    <row r="110" spans="1:10" ht="39.6" x14ac:dyDescent="0.25">
      <c r="A110" s="59" t="s">
        <v>199</v>
      </c>
      <c r="B110" s="44" t="s">
        <v>12</v>
      </c>
      <c r="C110" s="51" t="s">
        <v>200</v>
      </c>
      <c r="D110" s="42" t="s">
        <v>201</v>
      </c>
      <c r="E110" s="43" t="s">
        <v>15</v>
      </c>
      <c r="F110" s="28" t="s">
        <v>16</v>
      </c>
      <c r="G110" s="28">
        <f t="shared" si="4"/>
        <v>1</v>
      </c>
      <c r="H110" s="29"/>
      <c r="I110" s="29" t="str">
        <f t="shared" si="5"/>
        <v/>
      </c>
      <c r="J110" s="35"/>
    </row>
    <row r="111" spans="1:10" ht="52.8" x14ac:dyDescent="0.25">
      <c r="A111" s="59" t="s">
        <v>202</v>
      </c>
      <c r="B111" s="44" t="s">
        <v>12</v>
      </c>
      <c r="C111" s="51" t="s">
        <v>200</v>
      </c>
      <c r="D111" s="42" t="s">
        <v>203</v>
      </c>
      <c r="E111" s="43" t="s">
        <v>15</v>
      </c>
      <c r="F111" s="28" t="s">
        <v>16</v>
      </c>
      <c r="G111" s="28">
        <f t="shared" si="4"/>
        <v>1</v>
      </c>
      <c r="H111" s="29"/>
      <c r="I111" s="29" t="str">
        <f t="shared" si="5"/>
        <v/>
      </c>
      <c r="J111" s="35"/>
    </row>
    <row r="112" spans="1:10" ht="39.6" x14ac:dyDescent="0.25">
      <c r="A112" s="59" t="s">
        <v>204</v>
      </c>
      <c r="B112" s="56" t="s">
        <v>12</v>
      </c>
      <c r="C112" s="60" t="s">
        <v>200</v>
      </c>
      <c r="D112" s="54" t="s">
        <v>205</v>
      </c>
      <c r="E112" s="43" t="s">
        <v>15</v>
      </c>
      <c r="F112" s="28" t="s">
        <v>16</v>
      </c>
      <c r="G112" s="28">
        <f t="shared" si="4"/>
        <v>1</v>
      </c>
      <c r="H112" s="32"/>
      <c r="I112" s="29" t="str">
        <f t="shared" si="5"/>
        <v/>
      </c>
      <c r="J112" s="35"/>
    </row>
    <row r="113" spans="1:10" ht="39.6" x14ac:dyDescent="0.25">
      <c r="A113" s="59" t="s">
        <v>206</v>
      </c>
      <c r="B113" s="56" t="s">
        <v>12</v>
      </c>
      <c r="C113" s="60" t="s">
        <v>200</v>
      </c>
      <c r="D113" s="54" t="s">
        <v>207</v>
      </c>
      <c r="E113" s="43" t="s">
        <v>15</v>
      </c>
      <c r="F113" s="28" t="s">
        <v>16</v>
      </c>
      <c r="G113" s="28">
        <f>IF(F113="1- Must Have",1,IF(F113="2- Need",2,IF(F113="3- Nice to Have",3,IF(F113="4- Required Info",4,""))))</f>
        <v>1</v>
      </c>
      <c r="H113" s="32"/>
      <c r="I113" s="29" t="str">
        <f>IF(H113="0- Not Provided",0,IF(H113="1- Partially provided",1,IF(H113="2- Thru 3rd Party W Customization",2,IF(H113="3- Provided W Customization",3,IF(H113="4- Thru 3rd Party Seamless",4,IF(H113="5- Provided as Standard",5,""))))))</f>
        <v/>
      </c>
      <c r="J113" s="35"/>
    </row>
    <row r="114" spans="1:10" ht="39.6" x14ac:dyDescent="0.25">
      <c r="A114" s="59" t="s">
        <v>208</v>
      </c>
      <c r="B114" s="40" t="s">
        <v>12</v>
      </c>
      <c r="C114" s="61" t="s">
        <v>200</v>
      </c>
      <c r="D114" s="47" t="s">
        <v>209</v>
      </c>
      <c r="E114" s="43" t="s">
        <v>15</v>
      </c>
      <c r="F114" s="28" t="s">
        <v>16</v>
      </c>
      <c r="G114" s="28">
        <f t="shared" si="4"/>
        <v>1</v>
      </c>
      <c r="H114" s="32"/>
      <c r="I114" s="29" t="str">
        <f t="shared" si="5"/>
        <v/>
      </c>
      <c r="J114" s="36"/>
    </row>
    <row r="115" spans="1:10" ht="39.6" x14ac:dyDescent="0.25">
      <c r="A115" s="59" t="s">
        <v>210</v>
      </c>
      <c r="B115" s="40" t="s">
        <v>12</v>
      </c>
      <c r="C115" s="61" t="s">
        <v>200</v>
      </c>
      <c r="D115" s="47" t="s">
        <v>211</v>
      </c>
      <c r="E115" s="43" t="s">
        <v>15</v>
      </c>
      <c r="F115" s="28" t="s">
        <v>16</v>
      </c>
      <c r="G115" s="28">
        <f t="shared" si="4"/>
        <v>1</v>
      </c>
      <c r="H115" s="32"/>
      <c r="I115" s="29" t="str">
        <f t="shared" si="5"/>
        <v/>
      </c>
      <c r="J115" s="36"/>
    </row>
    <row r="116" spans="1:10" ht="52.8" x14ac:dyDescent="0.25">
      <c r="A116" s="59" t="s">
        <v>212</v>
      </c>
      <c r="B116" s="40" t="s">
        <v>12</v>
      </c>
      <c r="C116" s="61" t="s">
        <v>200</v>
      </c>
      <c r="D116" s="47" t="s">
        <v>213</v>
      </c>
      <c r="E116" s="43" t="s">
        <v>15</v>
      </c>
      <c r="F116" s="28" t="s">
        <v>16</v>
      </c>
      <c r="G116" s="28">
        <f t="shared" si="4"/>
        <v>1</v>
      </c>
      <c r="H116" s="32"/>
      <c r="I116" s="29" t="str">
        <f t="shared" si="5"/>
        <v/>
      </c>
      <c r="J116" s="36"/>
    </row>
    <row r="117" spans="1:10" ht="39.6" x14ac:dyDescent="0.25">
      <c r="A117" s="59" t="s">
        <v>214</v>
      </c>
      <c r="B117" s="56" t="s">
        <v>12</v>
      </c>
      <c r="C117" s="60" t="s">
        <v>200</v>
      </c>
      <c r="D117" s="54" t="s">
        <v>215</v>
      </c>
      <c r="E117" s="43" t="s">
        <v>15</v>
      </c>
      <c r="F117" s="28" t="s">
        <v>16</v>
      </c>
      <c r="G117" s="28">
        <f t="shared" si="4"/>
        <v>1</v>
      </c>
      <c r="H117" s="32"/>
      <c r="I117" s="29" t="str">
        <f t="shared" si="5"/>
        <v/>
      </c>
      <c r="J117" s="35"/>
    </row>
    <row r="118" spans="1:10" ht="39.6" x14ac:dyDescent="0.25">
      <c r="A118" s="39" t="s">
        <v>216</v>
      </c>
      <c r="B118" s="44" t="s">
        <v>12</v>
      </c>
      <c r="C118" s="41" t="s">
        <v>217</v>
      </c>
      <c r="D118" s="42" t="s">
        <v>218</v>
      </c>
      <c r="E118" s="43" t="s">
        <v>15</v>
      </c>
      <c r="F118" s="28" t="s">
        <v>16</v>
      </c>
      <c r="G118" s="28">
        <f t="shared" si="4"/>
        <v>1</v>
      </c>
      <c r="H118" s="29"/>
      <c r="I118" s="29" t="str">
        <f t="shared" si="5"/>
        <v/>
      </c>
      <c r="J118" s="35"/>
    </row>
    <row r="119" spans="1:10" ht="26.4" x14ac:dyDescent="0.25">
      <c r="A119" s="59" t="s">
        <v>219</v>
      </c>
      <c r="B119" s="40" t="s">
        <v>12</v>
      </c>
      <c r="C119" s="51" t="s">
        <v>220</v>
      </c>
      <c r="D119" s="46" t="s">
        <v>221</v>
      </c>
      <c r="E119" s="43" t="s">
        <v>15</v>
      </c>
      <c r="F119" s="28" t="s">
        <v>27</v>
      </c>
      <c r="G119" s="28">
        <f t="shared" si="4"/>
        <v>4</v>
      </c>
      <c r="H119" s="30"/>
      <c r="I119" s="29" t="str">
        <f t="shared" si="5"/>
        <v/>
      </c>
      <c r="J119" s="35"/>
    </row>
    <row r="120" spans="1:10" s="6" customFormat="1" ht="26.4" x14ac:dyDescent="0.25">
      <c r="A120" s="59" t="s">
        <v>222</v>
      </c>
      <c r="B120" s="44" t="s">
        <v>12</v>
      </c>
      <c r="C120" s="51" t="s">
        <v>220</v>
      </c>
      <c r="D120" s="42" t="s">
        <v>223</v>
      </c>
      <c r="E120" s="43" t="s">
        <v>15</v>
      </c>
      <c r="F120" s="28" t="s">
        <v>16</v>
      </c>
      <c r="G120" s="28">
        <f t="shared" si="4"/>
        <v>1</v>
      </c>
      <c r="H120" s="29"/>
      <c r="I120" s="29" t="str">
        <f t="shared" si="5"/>
        <v/>
      </c>
      <c r="J120" s="34"/>
    </row>
    <row r="121" spans="1:10" ht="26.4" x14ac:dyDescent="0.25">
      <c r="A121" s="59" t="s">
        <v>224</v>
      </c>
      <c r="B121" s="45" t="s">
        <v>12</v>
      </c>
      <c r="C121" s="50" t="s">
        <v>220</v>
      </c>
      <c r="D121" s="46" t="s">
        <v>225</v>
      </c>
      <c r="E121" s="43" t="s">
        <v>15</v>
      </c>
      <c r="F121" s="28" t="s">
        <v>27</v>
      </c>
      <c r="G121" s="28">
        <f t="shared" si="4"/>
        <v>4</v>
      </c>
      <c r="H121" s="30"/>
      <c r="I121" s="29" t="str">
        <f t="shared" si="5"/>
        <v/>
      </c>
      <c r="J121" s="35"/>
    </row>
    <row r="122" spans="1:10" s="6" customFormat="1" ht="14.4" x14ac:dyDescent="0.25">
      <c r="A122" s="59" t="s">
        <v>226</v>
      </c>
      <c r="B122" s="44" t="s">
        <v>12</v>
      </c>
      <c r="C122" s="51" t="s">
        <v>220</v>
      </c>
      <c r="D122" s="62" t="s">
        <v>227</v>
      </c>
      <c r="E122" s="43" t="s">
        <v>15</v>
      </c>
      <c r="F122" s="28" t="s">
        <v>27</v>
      </c>
      <c r="G122" s="28">
        <f t="shared" si="4"/>
        <v>4</v>
      </c>
      <c r="H122" s="30"/>
      <c r="I122" s="29" t="str">
        <f t="shared" si="5"/>
        <v/>
      </c>
      <c r="J122" s="34"/>
    </row>
    <row r="123" spans="1:10" ht="14.4" x14ac:dyDescent="0.25">
      <c r="A123" s="59" t="s">
        <v>228</v>
      </c>
      <c r="B123" s="44" t="s">
        <v>12</v>
      </c>
      <c r="C123" s="51" t="s">
        <v>220</v>
      </c>
      <c r="D123" s="62" t="s">
        <v>227</v>
      </c>
      <c r="E123" s="43" t="s">
        <v>15</v>
      </c>
      <c r="F123" s="28" t="s">
        <v>27</v>
      </c>
      <c r="G123" s="28">
        <f t="shared" si="4"/>
        <v>4</v>
      </c>
      <c r="H123" s="30"/>
      <c r="I123" s="29" t="str">
        <f t="shared" si="5"/>
        <v/>
      </c>
      <c r="J123" s="35"/>
    </row>
    <row r="124" spans="1:10" ht="39.6" x14ac:dyDescent="0.25">
      <c r="A124" s="59" t="s">
        <v>229</v>
      </c>
      <c r="B124" s="44" t="s">
        <v>12</v>
      </c>
      <c r="C124" s="51" t="s">
        <v>220</v>
      </c>
      <c r="D124" s="54" t="s">
        <v>230</v>
      </c>
      <c r="E124" s="43" t="s">
        <v>15</v>
      </c>
      <c r="F124" s="28" t="s">
        <v>27</v>
      </c>
      <c r="G124" s="28">
        <f t="shared" si="4"/>
        <v>4</v>
      </c>
      <c r="H124" s="30"/>
      <c r="I124" s="29" t="str">
        <f t="shared" si="5"/>
        <v/>
      </c>
      <c r="J124" s="35"/>
    </row>
    <row r="125" spans="1:10" ht="26.4" x14ac:dyDescent="0.25">
      <c r="A125" s="59" t="s">
        <v>231</v>
      </c>
      <c r="B125" s="44" t="s">
        <v>12</v>
      </c>
      <c r="C125" s="51" t="s">
        <v>220</v>
      </c>
      <c r="D125" s="54" t="s">
        <v>232</v>
      </c>
      <c r="E125" s="43" t="s">
        <v>15</v>
      </c>
      <c r="F125" s="28" t="s">
        <v>27</v>
      </c>
      <c r="G125" s="28">
        <f t="shared" si="4"/>
        <v>4</v>
      </c>
      <c r="H125" s="30"/>
      <c r="I125" s="29" t="str">
        <f t="shared" si="5"/>
        <v/>
      </c>
      <c r="J125" s="35"/>
    </row>
    <row r="126" spans="1:10" ht="26.4" x14ac:dyDescent="0.25">
      <c r="A126" s="59" t="s">
        <v>233</v>
      </c>
      <c r="B126" s="44" t="s">
        <v>12</v>
      </c>
      <c r="C126" s="51" t="s">
        <v>220</v>
      </c>
      <c r="D126" s="54" t="s">
        <v>234</v>
      </c>
      <c r="E126" s="43" t="s">
        <v>15</v>
      </c>
      <c r="F126" s="28" t="s">
        <v>27</v>
      </c>
      <c r="G126" s="28">
        <f t="shared" si="4"/>
        <v>4</v>
      </c>
      <c r="H126" s="30"/>
      <c r="I126" s="29" t="str">
        <f t="shared" si="5"/>
        <v/>
      </c>
      <c r="J126" s="35"/>
    </row>
    <row r="127" spans="1:10" ht="26.4" x14ac:dyDescent="0.25">
      <c r="A127" s="59" t="s">
        <v>235</v>
      </c>
      <c r="B127" s="44" t="s">
        <v>12</v>
      </c>
      <c r="C127" s="51" t="s">
        <v>220</v>
      </c>
      <c r="D127" s="54" t="s">
        <v>236</v>
      </c>
      <c r="E127" s="43" t="s">
        <v>15</v>
      </c>
      <c r="F127" s="28" t="s">
        <v>27</v>
      </c>
      <c r="G127" s="28">
        <f t="shared" ref="G127:G136" si="6">IF(F127="1- Must Have",1,IF(F127="2- Need",2,IF(F127="3- Nice to Have",3,IF(F127="4- Required Info",4,""))))</f>
        <v>4</v>
      </c>
      <c r="H127" s="30"/>
      <c r="I127" s="29" t="str">
        <f t="shared" ref="I127:I136" si="7">IF(H127="0- Not Provided",0,IF(H127="1- Partially provided",1,IF(H127="2- Thru 3rd Party W Customization",2,IF(H127="3- Provided W Customization",3,IF(H127="4- Thru 3rd Party Seamless",4,IF(H127="5- Provided as Standard",5,""))))))</f>
        <v/>
      </c>
      <c r="J127" s="35"/>
    </row>
    <row r="128" spans="1:10" ht="26.4" x14ac:dyDescent="0.25">
      <c r="A128" s="59" t="s">
        <v>237</v>
      </c>
      <c r="B128" s="44" t="s">
        <v>12</v>
      </c>
      <c r="C128" s="51" t="s">
        <v>220</v>
      </c>
      <c r="D128" s="48" t="s">
        <v>238</v>
      </c>
      <c r="E128" s="43" t="s">
        <v>15</v>
      </c>
      <c r="F128" s="28" t="s">
        <v>27</v>
      </c>
      <c r="G128" s="28">
        <f t="shared" si="6"/>
        <v>4</v>
      </c>
      <c r="H128" s="30"/>
      <c r="I128" s="29" t="str">
        <f t="shared" si="7"/>
        <v/>
      </c>
      <c r="J128" s="35"/>
    </row>
    <row r="129" spans="1:10" ht="132" x14ac:dyDescent="0.25">
      <c r="A129" s="59" t="s">
        <v>239</v>
      </c>
      <c r="B129" s="44" t="s">
        <v>12</v>
      </c>
      <c r="C129" s="51" t="s">
        <v>220</v>
      </c>
      <c r="D129" s="48" t="s">
        <v>240</v>
      </c>
      <c r="E129" s="43" t="s">
        <v>15</v>
      </c>
      <c r="F129" s="28" t="s">
        <v>241</v>
      </c>
      <c r="G129" s="28">
        <f t="shared" si="6"/>
        <v>2</v>
      </c>
      <c r="H129" s="29"/>
      <c r="I129" s="29" t="str">
        <f t="shared" si="7"/>
        <v/>
      </c>
      <c r="J129" s="37"/>
    </row>
    <row r="130" spans="1:10" ht="79.2" x14ac:dyDescent="0.25">
      <c r="A130" s="59" t="s">
        <v>242</v>
      </c>
      <c r="B130" s="44" t="s">
        <v>12</v>
      </c>
      <c r="C130" s="51" t="s">
        <v>220</v>
      </c>
      <c r="D130" s="48" t="s">
        <v>243</v>
      </c>
      <c r="E130" s="43" t="s">
        <v>15</v>
      </c>
      <c r="F130" s="28" t="s">
        <v>241</v>
      </c>
      <c r="G130" s="28">
        <f t="shared" si="6"/>
        <v>2</v>
      </c>
      <c r="H130" s="29"/>
      <c r="I130" s="29" t="str">
        <f t="shared" si="7"/>
        <v/>
      </c>
      <c r="J130" s="37"/>
    </row>
    <row r="131" spans="1:10" ht="132" x14ac:dyDescent="0.25">
      <c r="A131" s="59" t="s">
        <v>244</v>
      </c>
      <c r="B131" s="44" t="s">
        <v>12</v>
      </c>
      <c r="C131" s="51" t="s">
        <v>220</v>
      </c>
      <c r="D131" s="48" t="s">
        <v>245</v>
      </c>
      <c r="E131" s="43" t="s">
        <v>15</v>
      </c>
      <c r="F131" s="28" t="s">
        <v>241</v>
      </c>
      <c r="G131" s="28">
        <f t="shared" si="6"/>
        <v>2</v>
      </c>
      <c r="H131" s="29"/>
      <c r="I131" s="29" t="str">
        <f t="shared" si="7"/>
        <v/>
      </c>
      <c r="J131" s="37"/>
    </row>
    <row r="132" spans="1:10" ht="52.8" x14ac:dyDescent="0.25">
      <c r="A132" s="59" t="s">
        <v>246</v>
      </c>
      <c r="B132" s="44" t="s">
        <v>12</v>
      </c>
      <c r="C132" s="51" t="s">
        <v>220</v>
      </c>
      <c r="D132" s="54" t="s">
        <v>247</v>
      </c>
      <c r="E132" s="43" t="s">
        <v>15</v>
      </c>
      <c r="F132" s="28" t="s">
        <v>16</v>
      </c>
      <c r="G132" s="28">
        <f t="shared" si="6"/>
        <v>1</v>
      </c>
      <c r="H132" s="29"/>
      <c r="I132" s="29" t="str">
        <f t="shared" si="7"/>
        <v/>
      </c>
      <c r="J132" s="35"/>
    </row>
    <row r="133" spans="1:10" ht="39.6" x14ac:dyDescent="0.25">
      <c r="A133" s="59" t="s">
        <v>248</v>
      </c>
      <c r="B133" s="44" t="s">
        <v>12</v>
      </c>
      <c r="C133" s="51" t="s">
        <v>249</v>
      </c>
      <c r="D133" s="54" t="s">
        <v>250</v>
      </c>
      <c r="E133" s="43" t="s">
        <v>15</v>
      </c>
      <c r="F133" s="28" t="s">
        <v>16</v>
      </c>
      <c r="G133" s="28">
        <f t="shared" si="6"/>
        <v>1</v>
      </c>
      <c r="H133" s="29"/>
      <c r="I133" s="29" t="str">
        <f t="shared" si="7"/>
        <v/>
      </c>
      <c r="J133" s="35"/>
    </row>
    <row r="134" spans="1:10" ht="52.8" x14ac:dyDescent="0.25">
      <c r="A134" s="59" t="s">
        <v>251</v>
      </c>
      <c r="B134" s="44" t="s">
        <v>12</v>
      </c>
      <c r="C134" s="51" t="s">
        <v>249</v>
      </c>
      <c r="D134" s="54" t="s">
        <v>252</v>
      </c>
      <c r="E134" s="43" t="s">
        <v>15</v>
      </c>
      <c r="F134" s="28" t="s">
        <v>16</v>
      </c>
      <c r="G134" s="28">
        <f t="shared" si="6"/>
        <v>1</v>
      </c>
      <c r="H134" s="29"/>
      <c r="I134" s="29" t="str">
        <f t="shared" si="7"/>
        <v/>
      </c>
      <c r="J134" s="35"/>
    </row>
    <row r="135" spans="1:10" ht="39.6" x14ac:dyDescent="0.25">
      <c r="A135" s="59" t="s">
        <v>253</v>
      </c>
      <c r="B135" s="44" t="s">
        <v>12</v>
      </c>
      <c r="C135" s="51" t="s">
        <v>249</v>
      </c>
      <c r="D135" s="54" t="s">
        <v>254</v>
      </c>
      <c r="E135" s="43" t="s">
        <v>15</v>
      </c>
      <c r="F135" s="28" t="s">
        <v>16</v>
      </c>
      <c r="G135" s="28">
        <f t="shared" si="6"/>
        <v>1</v>
      </c>
      <c r="H135" s="29"/>
      <c r="I135" s="29" t="str">
        <f t="shared" si="7"/>
        <v/>
      </c>
      <c r="J135" s="35"/>
    </row>
    <row r="136" spans="1:10" ht="39.6" x14ac:dyDescent="0.25">
      <c r="A136" s="63" t="s">
        <v>255</v>
      </c>
      <c r="B136" s="40" t="s">
        <v>12</v>
      </c>
      <c r="C136" s="61" t="s">
        <v>249</v>
      </c>
      <c r="D136" s="42" t="s">
        <v>256</v>
      </c>
      <c r="E136" s="43" t="s">
        <v>15</v>
      </c>
      <c r="F136" s="28" t="s">
        <v>16</v>
      </c>
      <c r="G136" s="28">
        <f t="shared" si="6"/>
        <v>1</v>
      </c>
      <c r="H136" s="29"/>
      <c r="I136" s="29" t="str">
        <f t="shared" si="7"/>
        <v/>
      </c>
      <c r="J136" s="35"/>
    </row>
    <row r="137" spans="1:10" x14ac:dyDescent="0.25">
      <c r="D137" s="1"/>
      <c r="E137" s="1"/>
      <c r="F137" s="2"/>
      <c r="G137" s="2"/>
    </row>
    <row r="140" spans="1:10" hidden="1" x14ac:dyDescent="0.25">
      <c r="E140" s="13" t="s">
        <v>257</v>
      </c>
      <c r="F140" s="14" t="s">
        <v>258</v>
      </c>
      <c r="G140" s="15"/>
      <c r="H140" s="16" t="s">
        <v>259</v>
      </c>
      <c r="I140" s="17"/>
      <c r="J140" s="24" t="s">
        <v>260</v>
      </c>
    </row>
    <row r="141" spans="1:10" hidden="1" x14ac:dyDescent="0.25">
      <c r="D141" s="18"/>
      <c r="E141" s="13" t="s">
        <v>261</v>
      </c>
      <c r="F141" s="15">
        <f>COUNTIF(G22:G136,1)</f>
        <v>88</v>
      </c>
      <c r="G141" s="15"/>
      <c r="H141" s="17">
        <f>F141*5</f>
        <v>440</v>
      </c>
      <c r="I141" s="17"/>
      <c r="J141" s="25">
        <f>SUMIF(F22:F136,"1- Must Have",I22:I136)</f>
        <v>0</v>
      </c>
    </row>
    <row r="142" spans="1:10" hidden="1" x14ac:dyDescent="0.25">
      <c r="D142" s="18"/>
      <c r="E142" s="13" t="s">
        <v>262</v>
      </c>
      <c r="F142" s="15">
        <f>COUNTIF(G22:G136,2)</f>
        <v>3</v>
      </c>
      <c r="G142" s="15"/>
      <c r="H142" s="17">
        <f>F142*5</f>
        <v>15</v>
      </c>
      <c r="I142" s="17"/>
      <c r="J142" s="25">
        <f>SUMIF(F22:F136,"2- Need",I22:I136)</f>
        <v>0</v>
      </c>
    </row>
    <row r="143" spans="1:10" hidden="1" x14ac:dyDescent="0.25">
      <c r="D143" s="18"/>
      <c r="E143" s="13" t="s">
        <v>263</v>
      </c>
      <c r="F143" s="15">
        <f>COUNTIF(G22:G138,3)</f>
        <v>2</v>
      </c>
      <c r="G143" s="15"/>
      <c r="H143" s="20">
        <f>F143*5</f>
        <v>10</v>
      </c>
      <c r="I143" s="20"/>
      <c r="J143" s="26">
        <f>SUMIF(F22:F136,"3- Nice to Have",I22:I136)</f>
        <v>0</v>
      </c>
    </row>
    <row r="144" spans="1:10" hidden="1" x14ac:dyDescent="0.25">
      <c r="D144" s="18"/>
      <c r="E144" s="13" t="s">
        <v>264</v>
      </c>
      <c r="F144" s="15">
        <f>COUNTIF(G22:G139,4)</f>
        <v>20</v>
      </c>
      <c r="G144" s="19"/>
      <c r="H144" s="21"/>
      <c r="I144" s="21"/>
      <c r="J144" s="27"/>
    </row>
    <row r="145" hidden="1" x14ac:dyDescent="0.25"/>
  </sheetData>
  <sheetProtection autoFilter="0"/>
  <protectedRanges>
    <protectedRange sqref="D22:D29 D132:D136 H117:I136 D31:D34 D117:D127 H22:I29 H31:I113 D36:D48 D50:D55 J49 J56 D57:D91 D94:D105 J92:J93 D107:D113 J129:J131" name="Range1"/>
    <protectedRange sqref="H30:J30" name="Range1_1"/>
    <protectedRange sqref="H114:J114" name="Range1_2"/>
    <protectedRange sqref="H115:J115" name="Range1_3"/>
    <protectedRange sqref="H116:J116" name="Range1_4"/>
  </protectedRanges>
  <autoFilter ref="A21:J136" xr:uid="{2FB8D79E-F92F-44D6-8B7B-B7C1DB7705F3}"/>
  <dataConsolidate/>
  <mergeCells count="4">
    <mergeCell ref="A20:F20"/>
    <mergeCell ref="H20:J20"/>
    <mergeCell ref="H1:J7"/>
    <mergeCell ref="A1:F19"/>
  </mergeCells>
  <phoneticPr fontId="10" type="noConversion"/>
  <conditionalFormatting sqref="D30">
    <cfRule type="duplicateValues" dxfId="7" priority="5"/>
  </conditionalFormatting>
  <conditionalFormatting sqref="D35">
    <cfRule type="duplicateValues" dxfId="6" priority="8"/>
  </conditionalFormatting>
  <conditionalFormatting sqref="D114">
    <cfRule type="duplicateValues" dxfId="5" priority="4"/>
  </conditionalFormatting>
  <conditionalFormatting sqref="D115">
    <cfRule type="duplicateValues" dxfId="4" priority="3"/>
  </conditionalFormatting>
  <conditionalFormatting sqref="D116">
    <cfRule type="duplicateValues" dxfId="3" priority="2"/>
  </conditionalFormatting>
  <conditionalFormatting sqref="D128">
    <cfRule type="duplicateValues" dxfId="2" priority="6"/>
  </conditionalFormatting>
  <conditionalFormatting sqref="F137:G137 D21:E21 D138:E139 D141:E1048576 E140 D56 D49 D92:D93 D129:D131">
    <cfRule type="duplicateValues" dxfId="1" priority="68"/>
  </conditionalFormatting>
  <conditionalFormatting sqref="J21">
    <cfRule type="duplicateValues" dxfId="0" priority="1"/>
  </conditionalFormatting>
  <dataValidations count="3">
    <dataValidation type="list" allowBlank="1" showInputMessage="1" showErrorMessage="1" sqref="F22:F136" xr:uid="{8C5F05AE-9DE4-4E82-BA64-FA36CC2A6AB1}">
      <formula1>"1- Must Have,2- Need,3- Nice to Have,4- Required Info"</formula1>
    </dataValidation>
    <dataValidation type="list" allowBlank="1" showInputMessage="1" showErrorMessage="1" sqref="E22:E136" xr:uid="{A8F87BF6-FD39-4517-AAC5-0A595B77F4DB}">
      <formula1>"HR - FIN - PEN, HR-PEN, HR - FIN, PEN, FIN, HR"</formula1>
    </dataValidation>
    <dataValidation type="list" showInputMessage="1" showErrorMessage="1" sqref="H22:H136" xr:uid="{5E440331-1161-412B-B8CC-E458EEC61A86}">
      <formula1>"0- Not Provided,1- Partially Provided,2- Thru 3rd Party W Customization,3- Provided W Customization,4- Thru 3rd Party Seamless,5- Provided as Standard,N/A"</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Y D A A B Q S w M E F A A C A A g A + l x Y V / Z f 4 u 6 k A A A A 9 w A A A B I A H A B D b 2 5 m a W c v U G F j a 2 F n Z S 5 4 b W w g o h g A K K A U A A A A A A A A A A A A A A A A A A A A A A A A A A A A h Y + 9 D o I w G E V f h X S n f z g Y 8 l E G V 0 l M i M a 1 K R U b o R h a L O / m 4 C P 5 C m I U d X O 8 5 5 7 h 3 v v 1 B v n Y N t F F 9 8 5 0 N k M M U x R p q 7 r K 2 D p D g z / E S 5 Q L 2 E h 1 k r W O J t m 6 d H R V h o 7 e n 1 N C Q g g 4 J L j r a 8 I p Z W R f r E t 1 1 K 1 E H 9 n 8 l 2 N j n Z d W a S R g 9 x o j O G Z s g T n n C a Z A Z g q F s V + D T 4 O f 7 Q + E 1 d D 4 o d d C 2 3 h b A p k j k P c J 8 Q B Q S w M E F A A C A A g A + l x Y 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p c W F d s V Y Z 1 o A A A A N c A A A A T A B w A R m 9 y b X V s Y X M v U 2 V j d G l v b j E u b S C i G A A o o B Q A A A A A A A A A A A A A A A A A A A A A A A A A A A B t j T 0 L g z A Q h n c h / y G k i 4 I I Q u k i T q F D l y 4 K H c Q h 2 m s V 4 1 1 J I r S I / 7 2 x W f s u B + / H c x Z 6 N x L y K t y 8 Y B G L 7 K A M 3 H m t O g 0 5 L 7 k G x y L u V d F i e v D O + d 2 D z u R i D K C 7 k Z k 6 o i l O 1 u a q Z i h F W I p 2 a y S h 8 5 U 2 D Y C D k I P C 5 w 7 / v E B 4 0 q + a 1 U a h f Z C Z J e l l x j 2 0 c f i W r q s I b i 5 S f k F 3 O m Z 7 v m 0 J i 0 b 8 y y 2 + U E s B A i 0 A F A A C A A g A + l x Y V / Z f 4 u 6 k A A A A 9 w A A A B I A A A A A A A A A A A A A A A A A A A A A A E N v b m Z p Z y 9 Q Y W N r Y W d l L n h t b F B L A Q I t A B Q A A g A I A P p c W F c P y u m r p A A A A O k A A A A T A A A A A A A A A A A A A A A A A P A A A A B b Q 2 9 u d G V u d F 9 U e X B l c 1 0 u e G 1 s U E s B A i 0 A F A A C A A g A + l x Y V 2 x V h n W g A A A A 1 w A A A B M A A A A A A A A A A A A A A A A A 4 Q E A A E Z v c m 1 1 b G F z L 1 N l Y 3 R p b 2 4 x L m 1 Q S w U G A A A A A A M A A w D C A A A A z 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Q g A A A A A A A D j 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U 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z I i A v P j x F b n R y e S B U e X B l P S J G a W x s R X J y b 3 J D b 2 R l I i B W Y W x 1 Z T 0 i c 1 V u a 2 5 v d 2 4 i I C 8 + P E V u d H J 5 I F R 5 c G U 9 I k Z p b G x F c n J v c k N v d W 5 0 I i B W Y W x 1 Z T 0 i b D A i I C 8 + P E V u d H J 5 I F R 5 c G U 9 I k Z p b G x M Y X N 0 V X B k Y X R l Z C I g V m F s d W U 9 I m Q y M D I z L T E w L T I 0 V D E 1 O j M 4 O j E z L j I 0 N j I x M D V a I i A v P j x F b n R y e S B U e X B l P S J G a W x s Q 2 9 s d W 1 u V H l w Z X M i I F Z h b H V l P S J z Q X 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U x L 0 F 1 d G 9 S Z W 1 v d m V k Q 2 9 s d W 1 u c z E u e 0 N v b H V t b j E s M H 0 m c X V v d D t d L C Z x d W 9 0 O 0 N v b H V t b k N v d W 5 0 J n F 1 b 3 Q 7 O j E s J n F 1 b 3 Q 7 S 2 V 5 Q 2 9 s d W 1 u T m F t Z X M m c X V v d D s 6 W 1 0 s J n F 1 b 3 Q 7 Q 2 9 s d W 1 u S W R l b n R p d G l l c y Z x d W 9 0 O z p b J n F 1 b 3 Q 7 U 2 V j d G l v b j E v V G F i b G U x L 0 F 1 d G 9 S Z W 1 v d m V k Q 2 9 s d W 1 u c z E u e 0 N v b H V t b j E s M H 0 m c X V v d D t d L C Z x d W 9 0 O 1 J l b G F 0 a W 9 u c 2 h p c E l u Z m 8 m c X V v d D s 6 W 1 1 9 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w v S X R l b X M + P C 9 M b 2 N h b F B h Y 2 t h Z 2 V N Z X R h Z G F 0 Y U Z p b G U + F g A A A F B L B Q Y A A A A A A A A A A A A A A A A A A A A A A A D a A A A A A Q A A A N C M n d 8 B F d E R j H o A w E / C l + s B A A A A R C 7 + M 0 b w + E y 5 9 9 t M v 2 B g P A A A A A A C A A A A A A A D Z g A A w A A A A B A A A A D c v q v l s i u t 6 l 8 P W Z n I O A H 9 A A A A A A S A A A C g A A A A E A A A A N B 6 S P 4 P W a m t J 7 Z h i h / t f P R Q A A A A R 5 C v J 1 H z / D / a c B M 1 X U L m x l D 2 M 5 F / 2 y G C r 3 W S p f a 8 y Y Z f w K V R j U j Z l d K J n c D S v l o n I k E U H 4 E l V K J k 9 e n 5 2 C a 9 o O 9 a / F / E J K n Z f S B B r y 2 l 3 P o U A A A A v 3 I 0 R Y p f d n / t J n r F y i s 1 o 5 2 9 4 / M = < / D a t a M a s h u p > 
</file>

<file path=customXml/itemProps1.xml><?xml version="1.0" encoding="utf-8"?>
<ds:datastoreItem xmlns:ds="http://schemas.openxmlformats.org/officeDocument/2006/customXml" ds:itemID="{DC607CB6-0530-4287-9300-4FA41DA5F3C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A</dc:title>
  <dc:subject/>
  <dc:creator/>
  <cp:keywords/>
  <dc:description/>
  <cp:lastModifiedBy/>
  <cp:revision>1</cp:revision>
  <dcterms:created xsi:type="dcterms:W3CDTF">2026-02-09T20:17:15Z</dcterms:created>
  <dcterms:modified xsi:type="dcterms:W3CDTF">2026-02-09T20:58:55Z</dcterms:modified>
  <cp:category/>
  <cp:contentStatus/>
</cp:coreProperties>
</file>