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OMBFS01\Shares\Contracting\SOLICITATIONS\Contract_Folders\GSS_Support_Services\2026\GSS26555-VEH_TRACK Vehicle Tracking Systems\Posting\Bid\"/>
    </mc:Choice>
  </mc:AlternateContent>
  <xr:revisionPtr revIDLastSave="0" documentId="8_{EC5BF3C9-E224-44C5-867F-FE102AE6EAA7}" xr6:coauthVersionLast="47" xr6:coauthVersionMax="47" xr10:uidLastSave="{00000000-0000-0000-0000-000000000000}"/>
  <workbookProtection lockStructure="1"/>
  <bookViews>
    <workbookView xWindow="-120" yWindow="-16320" windowWidth="29040" windowHeight="15720" activeTab="1" xr2:uid="{00000000-000D-0000-FFFF-FFFF00000000}"/>
  </bookViews>
  <sheets>
    <sheet name="Instructions" sheetId="1" r:id="rId1"/>
    <sheet name="Responses"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 l="1"/>
  <c r="I30" i="2"/>
  <c r="I14" i="2"/>
  <c r="I33" i="2"/>
  <c r="B11" i="2"/>
  <c r="B24" i="2"/>
  <c r="I10" i="2"/>
  <c r="I29" i="2"/>
  <c r="B21" i="2"/>
  <c r="B19" i="2"/>
  <c r="B20" i="2"/>
  <c r="I13" i="2"/>
  <c r="I9" i="2"/>
  <c r="I19" i="2"/>
  <c r="I12" i="2"/>
  <c r="I18" i="2"/>
  <c r="I24" i="2"/>
  <c r="B13" i="2"/>
  <c r="B9" i="2"/>
  <c r="I8" i="2"/>
  <c r="I25" i="2"/>
  <c r="I20" i="2"/>
  <c r="I31" i="2"/>
  <c r="B8" i="2"/>
  <c r="B22" i="2"/>
  <c r="B30" i="2"/>
  <c r="B33" i="2"/>
  <c r="B29" i="2"/>
  <c r="B32" i="2"/>
  <c r="B12" i="2"/>
  <c r="I22" i="2"/>
  <c r="B25" i="2"/>
  <c r="B14" i="2"/>
  <c r="I21" i="2"/>
  <c r="I32" i="2"/>
  <c r="B10" i="2"/>
  <c r="B18" i="2"/>
  <c r="B23" i="2"/>
  <c r="I11" i="2"/>
  <c r="I23" i="2"/>
  <c r="B31" i="2"/>
  <c r="I26" i="2" l="1"/>
  <c r="B3" i="2"/>
  <c r="I36" i="2"/>
  <c r="I15" i="2"/>
  <c r="I34" i="2"/>
</calcChain>
</file>

<file path=xl/sharedStrings.xml><?xml version="1.0" encoding="utf-8"?>
<sst xmlns="http://schemas.openxmlformats.org/spreadsheetml/2006/main" count="109" uniqueCount="69">
  <si>
    <t>97bdf7d666fb3729c3c026e718a9886ea39f96b55299c4006bf3d5447de74c51499ae2858b836fa8ac840c4d98b761bc4735d94ded9adaa63694902abca9af85I17qIt+uCWBsEQDt+5ALAt5uDAIqaoEqPMpjQaZY5OJKNza3XvlbKwW2XkpQTUv6</t>
  </si>
  <si>
    <t>Pricing (BT-67DN)</t>
  </si>
  <si>
    <t>1. Pricing shall be provided on a per-unit basis by device type and vehicle or asset class, as applicable. 
2. Flat Rate fees shall be provided for Transition Plan, Value-added Offers and Training
2. Time-and-materials pricing will not be accepted unless expressly approved by the State.
3. Installation methods described in the technical proposal must align with the installation pricing provided in the Cost Proposal.
4. Costs associated with annual direct electronic uploads to the Division of Motor Vehicles (DMV), including data formatting, validation, transmission, and coordination, shall be included in base pricing.</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</si>
  <si>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</si>
  <si>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Euna Procurement.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Euna Procurement at support.bonfire@eunasolutions.com.</t>
  </si>
  <si>
    <t>Responses</t>
  </si>
  <si>
    <t>Numeric</t>
  </si>
  <si>
    <t>Status</t>
  </si>
  <si>
    <t>Bid/No Bid Decision</t>
  </si>
  <si>
    <t>#</t>
  </si>
  <si>
    <t>Item</t>
  </si>
  <si>
    <t>UOM</t>
  </si>
  <si>
    <t>Flat Rate Price</t>
  </si>
  <si>
    <t>Total Cost</t>
  </si>
  <si>
    <t>Helper:ResponseStatus</t>
  </si>
  <si>
    <t>BidTableItem:BidTableItemID</t>
  </si>
  <si>
    <t>BidTableItemResponse:IsBidding</t>
  </si>
  <si>
    <t>Helper:BidTableBasketOrderWithItemOrder</t>
  </si>
  <si>
    <t>BidTableItem:ItemName</t>
  </si>
  <si>
    <t>BidTableItem:372723</t>
  </si>
  <si>
    <t>BidTableItemResponse:314861</t>
  </si>
  <si>
    <t>BidTableFormula:157080</t>
  </si>
  <si>
    <t>Mandatory</t>
  </si>
  <si>
    <t>No Bid</t>
  </si>
  <si>
    <t>#1-1</t>
  </si>
  <si>
    <t xml:space="preserve">
Monthly Monitoring - Fleet
</t>
  </si>
  <si>
    <t>EA</t>
  </si>
  <si>
    <t>#1-2</t>
  </si>
  <si>
    <t xml:space="preserve">
One time Hardware Cost per Device
</t>
  </si>
  <si>
    <t>#1-3</t>
  </si>
  <si>
    <t xml:space="preserve">
Transition Plan
</t>
  </si>
  <si>
    <t>#1-4</t>
  </si>
  <si>
    <t xml:space="preserve">
Monthly Monitoring - Heavy Duty Fleet (Snow Operations)
</t>
  </si>
  <si>
    <t>#1-5</t>
  </si>
  <si>
    <t xml:space="preserve">
Monthly Monitoring - Light and Medium Duty Fleet
</t>
  </si>
  <si>
    <t>#1-6</t>
  </si>
  <si>
    <t xml:space="preserve">
Monthly Monitoring - Other Assets
</t>
  </si>
  <si>
    <t>#1-7</t>
  </si>
  <si>
    <t xml:space="preserve">
Monthly Monitoring - Heavy Duty (Mowing, Sweeping)
</t>
  </si>
  <si>
    <t>Basket Total</t>
  </si>
  <si>
    <t>Value-Added Offers</t>
  </si>
  <si>
    <t>#2-1</t>
  </si>
  <si>
    <t xml:space="preserve">
Integrated Dash Camera
</t>
  </si>
  <si>
    <t>#2-2</t>
  </si>
  <si>
    <t xml:space="preserve">
Advanced Analytics
</t>
  </si>
  <si>
    <t>#2-3</t>
  </si>
  <si>
    <t xml:space="preserve">
Predictive Modeling
</t>
  </si>
  <si>
    <t>#2-4</t>
  </si>
  <si>
    <t xml:space="preserve">
Historical Cloud Archiving
</t>
  </si>
  <si>
    <t>#2-5</t>
  </si>
  <si>
    <t xml:space="preserve">
Sustainability and Safety-enhancing technologies
</t>
  </si>
  <si>
    <t>#2-6</t>
  </si>
  <si>
    <t xml:space="preserve">
Small Equipment Tracking
</t>
  </si>
  <si>
    <t>#2-7</t>
  </si>
  <si>
    <t xml:space="preserve">
Tracking Support for Additional Asset Classes
</t>
  </si>
  <si>
    <t>#2-8</t>
  </si>
  <si>
    <t xml:space="preserve">
OEM‑based telematics solutions
</t>
  </si>
  <si>
    <t>Training</t>
  </si>
  <si>
    <t>#3-1</t>
  </si>
  <si>
    <t xml:space="preserve">
Installation Training – Train-the-trainer format.
</t>
  </si>
  <si>
    <t>#3-2</t>
  </si>
  <si>
    <t xml:space="preserve">
Initial Training – Comprehensive onboarding for system users.
</t>
  </si>
  <si>
    <t>#3-3</t>
  </si>
  <si>
    <t xml:space="preserve">
Quarterly Training – Refresher or new-user sessions.
</t>
  </si>
  <si>
    <t>#3-4</t>
  </si>
  <si>
    <t xml:space="preserve">
System Training – System administration, navigation, reporting, and troubleshooting.
</t>
  </si>
  <si>
    <t>#3-5</t>
  </si>
  <si>
    <t xml:space="preserve">
Vendor Assisted Installation Training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</si>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</sst>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11"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8"/>
      <color rgb="FF404040"/>
      <name val="Arial"/>
    </font>
    <font>
      <b/>
      <sz val="16"/>
      <color rgb="FF000000"/>
      <name val="Arial"/>
    </font>
    <font>
      <b/>
      <sz val="14"/>
      <color rgb="FF000000"/>
      <name val="Arial"/>
    </font>
    <font>
      <b/>
      <sz val="12"/>
      <color rgb="FF000000"/>
      <name val="Arial"/>
      <family val="2"/>
    </font>
    <font>
      <b/>
      <sz val="12"/>
      <color rgb="FF070707"/>
      <name val="Arial"/>
      <family val="2"/>
    </font>
    <font>
      <b/>
      <sz val="12"/>
      <color rgb="FF00586E"/>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2">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5" fillId="2" borderId="0" xfId="0" applyFont="1" applyFill="1" applyAlignment="1">
      <alignment horizontal="left" vertical="center"/>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pplyProtection="1">
      <alignment horizontal="center" vertical="center"/>
      <protection locked="0"/>
    </xf>
    <xf numFmtId="0" fontId="7"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164" fontId="0" fillId="3" borderId="2" xfId="0" applyNumberFormat="1" applyFill="1" applyBorder="1" applyAlignment="1">
      <alignment horizontal="center" vertical="center" wrapText="1"/>
    </xf>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xf numFmtId="0" fontId="8" fillId="4" borderId="0" xfId="0" applyFont="1" applyFill="1" applyAlignment="1">
      <alignment horizontal="center" vertical="center" wrapText="1"/>
    </xf>
    <xf numFmtId="0" fontId="9" fillId="5" borderId="0" xfId="0" applyFont="1" applyFill="1" applyAlignment="1">
      <alignment horizontal="center" vertical="center" wrapText="1"/>
    </xf>
    <xf numFmtId="0" fontId="10" fillId="2" borderId="1" xfId="0" applyFont="1" applyFill="1" applyBorder="1" applyAlignment="1">
      <alignment horizontal="center" vertical="center" wrapText="1"/>
    </xf>
  </cellXfs>
  <cellStyles count="1">
    <cellStyle name="Normal" xfId="0" builtinId="0"/>
  </cellStyles>
  <dxfs count="15">
    <dxf>
      <fill>
        <patternFill patternType="solid">
          <fgColor rgb="FF888888"/>
          <bgColor rgb="FF888888"/>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workbookViewId="0">
      <selection activeCell="B14" sqref="B14:E14"/>
    </sheetView>
  </sheetViews>
  <sheetFormatPr defaultRowHeight="15" x14ac:dyDescent="0.25"/>
  <cols>
    <col min="2" max="5" width="25" customWidth="1"/>
    <col min="702" max="702" width="9.08984375" hidden="1"/>
  </cols>
  <sheetData>
    <row r="2" spans="2:5" ht="79.95" customHeight="1" x14ac:dyDescent="0.25"/>
    <row r="8" spans="2:5" ht="31.95" customHeight="1" x14ac:dyDescent="0.25">
      <c r="B8" s="15" t="s">
        <v>1</v>
      </c>
      <c r="C8" s="16"/>
      <c r="D8" s="16"/>
      <c r="E8" s="16"/>
    </row>
    <row r="10" spans="2:5" ht="162" customHeight="1" x14ac:dyDescent="0.25">
      <c r="B10" s="17" t="s">
        <v>2</v>
      </c>
      <c r="C10" s="16"/>
      <c r="D10" s="16"/>
      <c r="E10" s="16"/>
    </row>
    <row r="12" spans="2:5" ht="28.2" x14ac:dyDescent="0.25">
      <c r="B12" s="2" t="s">
        <v>3</v>
      </c>
    </row>
    <row r="14" spans="2:5" ht="400.05" customHeight="1" x14ac:dyDescent="0.25">
      <c r="B14" s="18" t="s">
        <v>4</v>
      </c>
      <c r="C14" s="18"/>
      <c r="D14" s="18"/>
      <c r="E14" s="18"/>
    </row>
    <row r="702" spans="702:702" x14ac:dyDescent="0.25">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6"/>
  <sheetViews>
    <sheetView tabSelected="1" workbookViewId="0">
      <pane xSplit="6" ySplit="5" topLeftCell="G6" activePane="bottomRight" state="frozen"/>
      <selection pane="topRight"/>
      <selection pane="bottomLeft"/>
      <selection pane="bottomRight" activeCell="H4" sqref="H4"/>
    </sheetView>
  </sheetViews>
  <sheetFormatPr defaultRowHeight="15" x14ac:dyDescent="0.25"/>
  <cols>
    <col min="2" max="2" width="30" customWidth="1"/>
    <col min="3" max="3" width="5" hidden="1" customWidth="1"/>
    <col min="4" max="5" width="10" customWidth="1"/>
    <col min="6" max="6" width="50" customWidth="1"/>
    <col min="7" max="9" width="15" customWidth="1"/>
  </cols>
  <sheetData>
    <row r="2" spans="2:9" ht="28.2" x14ac:dyDescent="0.25">
      <c r="B2" s="2" t="s">
        <v>5</v>
      </c>
    </row>
    <row r="3" spans="2:9" ht="31.95" customHeight="1" x14ac:dyDescent="0.25">
      <c r="B3" s="3" t="str">
        <f ca="1">IF((COUNTIF(B7:B35, "Error*") + COUNTIF(H3:H3, "Error*")) &gt; 0, "Error: Check cell(s)" &amp;IF(COUNTIF(B7:B35, "Error*") &gt; 0, (" " &amp; ADDRESS(7 + MATCH("Error*", B7:B35, 0) - 1, COLUMN(), 4)), "") &amp; IF(COUNTIF(H3:H3, "Error*") &gt; 0, (" " &amp; ADDRESS(ROW(), 8 + MATCH("Error*", H3:H3, 0) - 1, 4)), ""), "Success: All data is valid!")</f>
        <v>Success: All data is valid!</v>
      </c>
      <c r="C3" s="5"/>
      <c r="D3" s="5"/>
      <c r="E3" s="5"/>
      <c r="F3" s="5"/>
      <c r="G3" s="5"/>
      <c r="H3" s="5" t="str">
        <f>IFERROR("Error: Cell " &amp; ADDRESS((7 + MATCH(FALSE, INDEX(NOT(NOT(ISNUMBER(H7:H35)) * NOT(ISBLANK(H7:H35))), 0), 0) - 1), COLUMN(), 4) &amp; " must be Numeric", "")</f>
        <v/>
      </c>
      <c r="I3" s="5"/>
    </row>
    <row r="4" spans="2:9" ht="25.05" customHeight="1" x14ac:dyDescent="0.25">
      <c r="B4" s="1"/>
      <c r="C4" s="1"/>
      <c r="D4" s="1"/>
      <c r="E4" s="1"/>
      <c r="F4" s="1"/>
      <c r="G4" s="1"/>
      <c r="H4" s="21" t="s">
        <v>6</v>
      </c>
      <c r="I4" s="1"/>
    </row>
    <row r="5" spans="2:9" ht="40.049999999999997" customHeight="1" x14ac:dyDescent="0.25">
      <c r="B5" s="19" t="s">
        <v>7</v>
      </c>
      <c r="C5" s="4"/>
      <c r="D5" s="20" t="s">
        <v>8</v>
      </c>
      <c r="E5" s="19" t="s">
        <v>9</v>
      </c>
      <c r="F5" s="19" t="s">
        <v>10</v>
      </c>
      <c r="G5" s="19" t="s">
        <v>11</v>
      </c>
      <c r="H5" s="20" t="s">
        <v>12</v>
      </c>
      <c r="I5" s="19" t="s">
        <v>13</v>
      </c>
    </row>
    <row r="6" spans="2:9" hidden="1" x14ac:dyDescent="0.25">
      <c r="B6" s="1" t="s">
        <v>14</v>
      </c>
      <c r="C6" s="1" t="s">
        <v>15</v>
      </c>
      <c r="D6" s="1" t="s">
        <v>16</v>
      </c>
      <c r="E6" s="1" t="s">
        <v>17</v>
      </c>
      <c r="F6" s="1" t="s">
        <v>18</v>
      </c>
      <c r="G6" s="1" t="s">
        <v>19</v>
      </c>
      <c r="H6" s="1" t="s">
        <v>20</v>
      </c>
      <c r="I6" s="1" t="s">
        <v>21</v>
      </c>
    </row>
    <row r="7" spans="2:9" ht="49.95" customHeight="1" x14ac:dyDescent="0.25">
      <c r="B7" s="6" t="s">
        <v>22</v>
      </c>
      <c r="C7" s="1"/>
      <c r="D7" s="1"/>
      <c r="E7" s="1"/>
      <c r="F7" s="1"/>
      <c r="G7" s="1"/>
      <c r="H7" s="1"/>
      <c r="I7" s="1"/>
    </row>
    <row r="8" spans="2:9" ht="52.2" x14ac:dyDescent="0.25">
      <c r="B8" s="7" t="str">
        <f t="shared" ref="B8:B14" ca="1" si="0">IF(D8 = "No Bid", IFERROR("Error: Clear values for '" &amp; INDIRECT(ADDRESS(5, (8 + IF(NOT(ISBLANK(H8)), 1, NA()) - 1))) &amp; "' in cell " &amp; ADDRESS(ROW(), (8 + IF(NOT(ISBLANK(H8)), 1, NA()) - 1), 4) &amp; " or select 'Bid'", "Not Bidding"), IF(D8 = "Bid", IFERROR("Error: Missing value for '" &amp; INDIRECT(ADDRESS(5, (8 + IF(ISBLANK(H8), 1, NA()) - 1))) &amp; "' in cell " &amp; ADDRESS(ROW(), (8 + IF(ISBLANK(H8), 1, NA()) - 1), 4), "Success: All values provided"), "Error: Invalid Bid/No Bid Decision"))</f>
        <v>Not Bidding</v>
      </c>
      <c r="C8" s="8">
        <v>3631064</v>
      </c>
      <c r="D8" s="9" t="s">
        <v>23</v>
      </c>
      <c r="E8" s="8" t="s">
        <v>24</v>
      </c>
      <c r="F8" s="10" t="s">
        <v>25</v>
      </c>
      <c r="G8" s="8" t="s">
        <v>26</v>
      </c>
      <c r="H8" s="11"/>
      <c r="I8" s="12" t="str">
        <f ca="1">IFERROR(IF(ISBLANK(INDIRECT("H8")), NA(), INDIRECT("H8")), "-")</f>
        <v>-</v>
      </c>
    </row>
    <row r="9" spans="2:9" ht="52.2" x14ac:dyDescent="0.25">
      <c r="B9" s="7" t="str">
        <f t="shared" ca="1" si="0"/>
        <v>Not Bidding</v>
      </c>
      <c r="C9" s="8">
        <v>3631065</v>
      </c>
      <c r="D9" s="9" t="s">
        <v>23</v>
      </c>
      <c r="E9" s="8" t="s">
        <v>27</v>
      </c>
      <c r="F9" s="10" t="s">
        <v>28</v>
      </c>
      <c r="G9" s="8" t="s">
        <v>26</v>
      </c>
      <c r="H9" s="11"/>
      <c r="I9" s="12" t="str">
        <f ca="1">IFERROR(IF(ISBLANK(INDIRECT("H9")), NA(), INDIRECT("H9")), "-")</f>
        <v>-</v>
      </c>
    </row>
    <row r="10" spans="2:9" ht="52.2" x14ac:dyDescent="0.25">
      <c r="B10" s="7" t="str">
        <f t="shared" ca="1" si="0"/>
        <v>Not Bidding</v>
      </c>
      <c r="C10" s="8">
        <v>3631093</v>
      </c>
      <c r="D10" s="9" t="s">
        <v>23</v>
      </c>
      <c r="E10" s="8" t="s">
        <v>29</v>
      </c>
      <c r="F10" s="10" t="s">
        <v>30</v>
      </c>
      <c r="G10" s="8" t="s">
        <v>26</v>
      </c>
      <c r="H10" s="11"/>
      <c r="I10" s="12" t="str">
        <f ca="1">IFERROR(IF(ISBLANK(INDIRECT("H10")), NA(), INDIRECT("H10")), "-")</f>
        <v>-</v>
      </c>
    </row>
    <row r="11" spans="2:9" ht="69.599999999999994" x14ac:dyDescent="0.25">
      <c r="B11" s="7" t="str">
        <f t="shared" ca="1" si="0"/>
        <v>Not Bidding</v>
      </c>
      <c r="C11" s="8">
        <v>3631099</v>
      </c>
      <c r="D11" s="9" t="s">
        <v>23</v>
      </c>
      <c r="E11" s="8" t="s">
        <v>31</v>
      </c>
      <c r="F11" s="10" t="s">
        <v>32</v>
      </c>
      <c r="G11" s="8" t="s">
        <v>26</v>
      </c>
      <c r="H11" s="11"/>
      <c r="I11" s="12" t="str">
        <f ca="1">IFERROR(IF(ISBLANK(INDIRECT("H11")), NA(), INDIRECT("H11")), "-")</f>
        <v>-</v>
      </c>
    </row>
    <row r="12" spans="2:9" ht="69.599999999999994" x14ac:dyDescent="0.25">
      <c r="B12" s="7" t="str">
        <f t="shared" ca="1" si="0"/>
        <v>Not Bidding</v>
      </c>
      <c r="C12" s="8">
        <v>3631101</v>
      </c>
      <c r="D12" s="9" t="s">
        <v>23</v>
      </c>
      <c r="E12" s="8" t="s">
        <v>33</v>
      </c>
      <c r="F12" s="10" t="s">
        <v>34</v>
      </c>
      <c r="G12" s="8" t="s">
        <v>26</v>
      </c>
      <c r="H12" s="11"/>
      <c r="I12" s="12" t="str">
        <f ca="1">IFERROR(IF(ISBLANK(INDIRECT("H12")), NA(), INDIRECT("H12")), "-")</f>
        <v>-</v>
      </c>
    </row>
    <row r="13" spans="2:9" ht="52.2" x14ac:dyDescent="0.25">
      <c r="B13" s="7" t="str">
        <f t="shared" ca="1" si="0"/>
        <v>Not Bidding</v>
      </c>
      <c r="C13" s="8">
        <v>3631108</v>
      </c>
      <c r="D13" s="9" t="s">
        <v>23</v>
      </c>
      <c r="E13" s="8" t="s">
        <v>35</v>
      </c>
      <c r="F13" s="10" t="s">
        <v>36</v>
      </c>
      <c r="G13" s="8" t="s">
        <v>26</v>
      </c>
      <c r="H13" s="11"/>
      <c r="I13" s="12" t="str">
        <f ca="1">IFERROR(IF(ISBLANK(INDIRECT("H13")), NA(), INDIRECT("H13")), "-")</f>
        <v>-</v>
      </c>
    </row>
    <row r="14" spans="2:9" ht="69.599999999999994" x14ac:dyDescent="0.25">
      <c r="B14" s="7" t="str">
        <f t="shared" ca="1" si="0"/>
        <v>Not Bidding</v>
      </c>
      <c r="C14" s="8">
        <v>3685721</v>
      </c>
      <c r="D14" s="9" t="s">
        <v>23</v>
      </c>
      <c r="E14" s="8" t="s">
        <v>37</v>
      </c>
      <c r="F14" s="10" t="s">
        <v>38</v>
      </c>
      <c r="G14" s="8" t="s">
        <v>26</v>
      </c>
      <c r="H14" s="11"/>
      <c r="I14" s="12" t="str">
        <f ca="1">IFERROR(IF(ISBLANK(INDIRECT("H14")), NA(), INDIRECT("H14")), "-")</f>
        <v>-</v>
      </c>
    </row>
    <row r="15" spans="2:9" ht="49.95" customHeight="1" x14ac:dyDescent="0.25">
      <c r="B15" s="19" t="s">
        <v>39</v>
      </c>
      <c r="C15" s="13"/>
      <c r="D15" s="13"/>
      <c r="E15" s="13"/>
      <c r="F15" s="13"/>
      <c r="G15" s="13"/>
      <c r="H15" s="14"/>
      <c r="I15" s="14">
        <f ca="1">SUM(I8:I14)</f>
        <v>0</v>
      </c>
    </row>
    <row r="17" spans="2:9" ht="49.95" customHeight="1" x14ac:dyDescent="0.25">
      <c r="B17" s="6" t="s">
        <v>40</v>
      </c>
      <c r="C17" s="1"/>
      <c r="D17" s="1"/>
      <c r="E17" s="1"/>
      <c r="F17" s="1"/>
      <c r="G17" s="1"/>
      <c r="H17" s="1"/>
      <c r="I17" s="1"/>
    </row>
    <row r="18" spans="2:9" ht="52.2" x14ac:dyDescent="0.25">
      <c r="B18" s="7" t="str">
        <f t="shared" ref="B18:B25" ca="1" si="1">IF(D18 = "No Bid", IFERROR("Error: Clear values for '" &amp; INDIRECT(ADDRESS(5, (8 + IF(NOT(ISBLANK(H18)), 1, NA()) - 1))) &amp; "' in cell " &amp; ADDRESS(ROW(), (8 + IF(NOT(ISBLANK(H18)), 1, NA()) - 1), 4) &amp; " or select 'Bid'", "Not Bidding"), IF(D18 = "Bid", IFERROR("Error: Missing value for '" &amp; INDIRECT(ADDRESS(5, (8 + IF(ISBLANK(H18), 1, NA()) - 1))) &amp; "' in cell " &amp; ADDRESS(ROW(), (8 + IF(ISBLANK(H18), 1, NA()) - 1), 4), "Success: All values provided"), "Error: Invalid Bid/No Bid Decision"))</f>
        <v>Not Bidding</v>
      </c>
      <c r="C18" s="8">
        <v>3631067</v>
      </c>
      <c r="D18" s="9" t="s">
        <v>23</v>
      </c>
      <c r="E18" s="8" t="s">
        <v>41</v>
      </c>
      <c r="F18" s="10" t="s">
        <v>42</v>
      </c>
      <c r="G18" s="8" t="s">
        <v>26</v>
      </c>
      <c r="H18" s="11"/>
      <c r="I18" s="12" t="str">
        <f ca="1">IFERROR(IF(ISBLANK(INDIRECT("H18")), NA(), INDIRECT("H18")), "-")</f>
        <v>-</v>
      </c>
    </row>
    <row r="19" spans="2:9" ht="52.2" x14ac:dyDescent="0.25">
      <c r="B19" s="7" t="str">
        <f t="shared" ca="1" si="1"/>
        <v>Not Bidding</v>
      </c>
      <c r="C19" s="8">
        <v>3631069</v>
      </c>
      <c r="D19" s="9" t="s">
        <v>23</v>
      </c>
      <c r="E19" s="8" t="s">
        <v>43</v>
      </c>
      <c r="F19" s="10" t="s">
        <v>44</v>
      </c>
      <c r="G19" s="8" t="s">
        <v>26</v>
      </c>
      <c r="H19" s="11"/>
      <c r="I19" s="12" t="str">
        <f ca="1">IFERROR(IF(ISBLANK(INDIRECT("H19")), NA(), INDIRECT("H19")), "-")</f>
        <v>-</v>
      </c>
    </row>
    <row r="20" spans="2:9" ht="52.2" x14ac:dyDescent="0.25">
      <c r="B20" s="7" t="str">
        <f t="shared" ca="1" si="1"/>
        <v>Not Bidding</v>
      </c>
      <c r="C20" s="8">
        <v>3631070</v>
      </c>
      <c r="D20" s="9" t="s">
        <v>23</v>
      </c>
      <c r="E20" s="8" t="s">
        <v>45</v>
      </c>
      <c r="F20" s="10" t="s">
        <v>46</v>
      </c>
      <c r="G20" s="8" t="s">
        <v>26</v>
      </c>
      <c r="H20" s="11"/>
      <c r="I20" s="12" t="str">
        <f ca="1">IFERROR(IF(ISBLANK(INDIRECT("H20")), NA(), INDIRECT("H20")), "-")</f>
        <v>-</v>
      </c>
    </row>
    <row r="21" spans="2:9" ht="52.2" x14ac:dyDescent="0.25">
      <c r="B21" s="7" t="str">
        <f t="shared" ca="1" si="1"/>
        <v>Not Bidding</v>
      </c>
      <c r="C21" s="8">
        <v>3631071</v>
      </c>
      <c r="D21" s="9" t="s">
        <v>23</v>
      </c>
      <c r="E21" s="8" t="s">
        <v>47</v>
      </c>
      <c r="F21" s="10" t="s">
        <v>48</v>
      </c>
      <c r="G21" s="8" t="s">
        <v>26</v>
      </c>
      <c r="H21" s="11"/>
      <c r="I21" s="12" t="str">
        <f ca="1">IFERROR(IF(ISBLANK(INDIRECT("H21")), NA(), INDIRECT("H21")), "-")</f>
        <v>-</v>
      </c>
    </row>
    <row r="22" spans="2:9" ht="69.599999999999994" x14ac:dyDescent="0.25">
      <c r="B22" s="7" t="str">
        <f t="shared" ca="1" si="1"/>
        <v>Not Bidding</v>
      </c>
      <c r="C22" s="8">
        <v>3631073</v>
      </c>
      <c r="D22" s="9" t="s">
        <v>23</v>
      </c>
      <c r="E22" s="8" t="s">
        <v>49</v>
      </c>
      <c r="F22" s="10" t="s">
        <v>50</v>
      </c>
      <c r="G22" s="8" t="s">
        <v>26</v>
      </c>
      <c r="H22" s="11"/>
      <c r="I22" s="12" t="str">
        <f ca="1">IFERROR(IF(ISBLANK(INDIRECT("H22")), NA(), INDIRECT("H22")), "-")</f>
        <v>-</v>
      </c>
    </row>
    <row r="23" spans="2:9" ht="52.2" x14ac:dyDescent="0.25">
      <c r="B23" s="7" t="str">
        <f t="shared" ca="1" si="1"/>
        <v>Not Bidding</v>
      </c>
      <c r="C23" s="8">
        <v>3631074</v>
      </c>
      <c r="D23" s="9" t="s">
        <v>23</v>
      </c>
      <c r="E23" s="8" t="s">
        <v>51</v>
      </c>
      <c r="F23" s="10" t="s">
        <v>52</v>
      </c>
      <c r="G23" s="8" t="s">
        <v>26</v>
      </c>
      <c r="H23" s="11"/>
      <c r="I23" s="12" t="str">
        <f ca="1">IFERROR(IF(ISBLANK(INDIRECT("H23")), NA(), INDIRECT("H23")), "-")</f>
        <v>-</v>
      </c>
    </row>
    <row r="24" spans="2:9" ht="52.2" x14ac:dyDescent="0.25">
      <c r="B24" s="7" t="str">
        <f t="shared" ca="1" si="1"/>
        <v>Not Bidding</v>
      </c>
      <c r="C24" s="8">
        <v>3631068</v>
      </c>
      <c r="D24" s="9" t="s">
        <v>23</v>
      </c>
      <c r="E24" s="8" t="s">
        <v>53</v>
      </c>
      <c r="F24" s="10" t="s">
        <v>54</v>
      </c>
      <c r="G24" s="8" t="s">
        <v>26</v>
      </c>
      <c r="H24" s="11"/>
      <c r="I24" s="12" t="str">
        <f ca="1">IFERROR(IF(ISBLANK(INDIRECT("H24")), NA(), INDIRECT("H24")), "-")</f>
        <v>-</v>
      </c>
    </row>
    <row r="25" spans="2:9" ht="52.2" x14ac:dyDescent="0.25">
      <c r="B25" s="7" t="str">
        <f t="shared" ca="1" si="1"/>
        <v>Not Bidding</v>
      </c>
      <c r="C25" s="8">
        <v>3631114</v>
      </c>
      <c r="D25" s="9" t="s">
        <v>23</v>
      </c>
      <c r="E25" s="8" t="s">
        <v>55</v>
      </c>
      <c r="F25" s="10" t="s">
        <v>56</v>
      </c>
      <c r="G25" s="8" t="s">
        <v>26</v>
      </c>
      <c r="H25" s="11"/>
      <c r="I25" s="12" t="str">
        <f ca="1">IFERROR(IF(ISBLANK(INDIRECT("H25")), NA(), INDIRECT("H25")), "-")</f>
        <v>-</v>
      </c>
    </row>
    <row r="26" spans="2:9" ht="49.95" customHeight="1" x14ac:dyDescent="0.25">
      <c r="B26" s="19" t="s">
        <v>39</v>
      </c>
      <c r="C26" s="13"/>
      <c r="D26" s="13"/>
      <c r="E26" s="13"/>
      <c r="F26" s="13"/>
      <c r="G26" s="13"/>
      <c r="H26" s="14"/>
      <c r="I26" s="14">
        <f ca="1">SUM(I18:I25)</f>
        <v>0</v>
      </c>
    </row>
    <row r="28" spans="2:9" ht="49.95" customHeight="1" x14ac:dyDescent="0.25">
      <c r="B28" s="6" t="s">
        <v>57</v>
      </c>
      <c r="C28" s="1"/>
      <c r="D28" s="1"/>
      <c r="E28" s="1"/>
      <c r="F28" s="1"/>
      <c r="G28" s="1"/>
      <c r="H28" s="1"/>
      <c r="I28" s="1"/>
    </row>
    <row r="29" spans="2:9" ht="52.2" x14ac:dyDescent="0.25">
      <c r="B29" s="7" t="str">
        <f ca="1">IF(D29 = "No Bid", IFERROR("Error: Clear values for '" &amp; INDIRECT(ADDRESS(5, (8 + IF(NOT(ISBLANK(H29)), 1, NA()) - 1))) &amp; "' in cell " &amp; ADDRESS(ROW(), (8 + IF(NOT(ISBLANK(H29)), 1, NA()) - 1), 4) &amp; " or select 'Bid'", "Not Bidding"), IF(D29 = "Bid", IFERROR("Error: Missing value for '" &amp; INDIRECT(ADDRESS(5, (8 + IF(ISBLANK(H29), 1, NA()) - 1))) &amp; "' in cell " &amp; ADDRESS(ROW(), (8 + IF(ISBLANK(H29), 1, NA()) - 1), 4), "Success: All values provided"), "Error: Invalid Bid/No Bid Decision"))</f>
        <v>Not Bidding</v>
      </c>
      <c r="C29" s="8">
        <v>3631076</v>
      </c>
      <c r="D29" s="9" t="s">
        <v>23</v>
      </c>
      <c r="E29" s="8" t="s">
        <v>58</v>
      </c>
      <c r="F29" s="10" t="s">
        <v>59</v>
      </c>
      <c r="G29" s="8" t="s">
        <v>26</v>
      </c>
      <c r="H29" s="11"/>
      <c r="I29" s="12" t="str">
        <f ca="1">IFERROR(IF(ISBLANK(INDIRECT("H29")), NA(), INDIRECT("H29")), "-")</f>
        <v>-</v>
      </c>
    </row>
    <row r="30" spans="2:9" ht="69.599999999999994" x14ac:dyDescent="0.25">
      <c r="B30" s="7" t="str">
        <f ca="1">IF(D30 = "No Bid", IFERROR("Error: Clear values for '" &amp; INDIRECT(ADDRESS(5, (8 + IF(NOT(ISBLANK(H30)), 1, NA()) - 1))) &amp; "' in cell " &amp; ADDRESS(ROW(), (8 + IF(NOT(ISBLANK(H30)), 1, NA()) - 1), 4) &amp; " or select 'Bid'", "Not Bidding"), IF(D30 = "Bid", IFERROR("Error: Missing value for '" &amp; INDIRECT(ADDRESS(5, (8 + IF(ISBLANK(H30), 1, NA()) - 1))) &amp; "' in cell " &amp; ADDRESS(ROW(), (8 + IF(ISBLANK(H30), 1, NA()) - 1), 4), "Success: All values provided"), "Error: Invalid Bid/No Bid Decision"))</f>
        <v>Not Bidding</v>
      </c>
      <c r="C30" s="8">
        <v>3631077</v>
      </c>
      <c r="D30" s="9" t="s">
        <v>23</v>
      </c>
      <c r="E30" s="8" t="s">
        <v>60</v>
      </c>
      <c r="F30" s="10" t="s">
        <v>61</v>
      </c>
      <c r="G30" s="8" t="s">
        <v>26</v>
      </c>
      <c r="H30" s="11"/>
      <c r="I30" s="12" t="str">
        <f ca="1">IFERROR(IF(ISBLANK(INDIRECT("H30")), NA(), INDIRECT("H30")), "-")</f>
        <v>-</v>
      </c>
    </row>
    <row r="31" spans="2:9" ht="69.599999999999994" x14ac:dyDescent="0.25">
      <c r="B31" s="7" t="str">
        <f ca="1">IF(D31 = "No Bid", IFERROR("Error: Clear values for '" &amp; INDIRECT(ADDRESS(5, (8 + IF(NOT(ISBLANK(H31)), 1, NA()) - 1))) &amp; "' in cell " &amp; ADDRESS(ROW(), (8 + IF(NOT(ISBLANK(H31)), 1, NA()) - 1), 4) &amp; " or select 'Bid'", "Not Bidding"), IF(D31 = "Bid", IFERROR("Error: Missing value for '" &amp; INDIRECT(ADDRESS(5, (8 + IF(ISBLANK(H31), 1, NA()) - 1))) &amp; "' in cell " &amp; ADDRESS(ROW(), (8 + IF(ISBLANK(H31), 1, NA()) - 1), 4), "Success: All values provided"), "Error: Invalid Bid/No Bid Decision"))</f>
        <v>Not Bidding</v>
      </c>
      <c r="C31" s="8">
        <v>3631078</v>
      </c>
      <c r="D31" s="9" t="s">
        <v>23</v>
      </c>
      <c r="E31" s="8" t="s">
        <v>62</v>
      </c>
      <c r="F31" s="10" t="s">
        <v>63</v>
      </c>
      <c r="G31" s="8" t="s">
        <v>26</v>
      </c>
      <c r="H31" s="11"/>
      <c r="I31" s="12" t="str">
        <f ca="1">IFERROR(IF(ISBLANK(INDIRECT("H31")), NA(), INDIRECT("H31")), "-")</f>
        <v>-</v>
      </c>
    </row>
    <row r="32" spans="2:9" ht="69.599999999999994" x14ac:dyDescent="0.25">
      <c r="B32" s="7" t="str">
        <f ca="1">IF(D32 = "No Bid", IFERROR("Error: Clear values for '" &amp; INDIRECT(ADDRESS(5, (8 + IF(NOT(ISBLANK(H32)), 1, NA()) - 1))) &amp; "' in cell " &amp; ADDRESS(ROW(), (8 + IF(NOT(ISBLANK(H32)), 1, NA()) - 1), 4) &amp; " or select 'Bid'", "Not Bidding"), IF(D32 = "Bid", IFERROR("Error: Missing value for '" &amp; INDIRECT(ADDRESS(5, (8 + IF(ISBLANK(H32), 1, NA()) - 1))) &amp; "' in cell " &amp; ADDRESS(ROW(), (8 + IF(ISBLANK(H32), 1, NA()) - 1), 4), "Success: All values provided"), "Error: Invalid Bid/No Bid Decision"))</f>
        <v>Not Bidding</v>
      </c>
      <c r="C32" s="8">
        <v>3631079</v>
      </c>
      <c r="D32" s="9" t="s">
        <v>23</v>
      </c>
      <c r="E32" s="8" t="s">
        <v>64</v>
      </c>
      <c r="F32" s="10" t="s">
        <v>65</v>
      </c>
      <c r="G32" s="8" t="s">
        <v>26</v>
      </c>
      <c r="H32" s="11"/>
      <c r="I32" s="12" t="str">
        <f ca="1">IFERROR(IF(ISBLANK(INDIRECT("H32")), NA(), INDIRECT("H32")), "-")</f>
        <v>-</v>
      </c>
    </row>
    <row r="33" spans="2:9" ht="52.2" x14ac:dyDescent="0.25">
      <c r="B33" s="7" t="str">
        <f ca="1">IF(D33 = "No Bid", IFERROR("Error: Clear values for '" &amp; INDIRECT(ADDRESS(5, (8 + IF(NOT(ISBLANK(H33)), 1, NA()) - 1))) &amp; "' in cell " &amp; ADDRESS(ROW(), (8 + IF(NOT(ISBLANK(H33)), 1, NA()) - 1), 4) &amp; " or select 'Bid'", "Not Bidding"), IF(D33 = "Bid", IFERROR("Error: Missing value for '" &amp; INDIRECT(ADDRESS(5, (8 + IF(ISBLANK(H33), 1, NA()) - 1))) &amp; "' in cell " &amp; ADDRESS(ROW(), (8 + IF(ISBLANK(H33), 1, NA()) - 1), 4), "Success: All values provided"), "Error: Invalid Bid/No Bid Decision"))</f>
        <v>Not Bidding</v>
      </c>
      <c r="C33" s="8">
        <v>3631066</v>
      </c>
      <c r="D33" s="9" t="s">
        <v>23</v>
      </c>
      <c r="E33" s="8" t="s">
        <v>66</v>
      </c>
      <c r="F33" s="10" t="s">
        <v>67</v>
      </c>
      <c r="G33" s="8" t="s">
        <v>26</v>
      </c>
      <c r="H33" s="11"/>
      <c r="I33" s="12" t="str">
        <f ca="1">IFERROR(IF(ISBLANK(INDIRECT("H33")), NA(), INDIRECT("H33")), "-")</f>
        <v>-</v>
      </c>
    </row>
    <row r="34" spans="2:9" ht="49.95" customHeight="1" x14ac:dyDescent="0.25">
      <c r="B34" s="19" t="s">
        <v>39</v>
      </c>
      <c r="C34" s="13"/>
      <c r="D34" s="13"/>
      <c r="E34" s="13"/>
      <c r="F34" s="13"/>
      <c r="G34" s="13"/>
      <c r="H34" s="14"/>
      <c r="I34" s="14">
        <f ca="1">SUM(I29:I33)</f>
        <v>0</v>
      </c>
    </row>
    <row r="36" spans="2:9" ht="49.95" customHeight="1" x14ac:dyDescent="0.25">
      <c r="B36" s="19" t="s">
        <v>68</v>
      </c>
      <c r="C36" s="13"/>
      <c r="D36" s="13"/>
      <c r="E36" s="13"/>
      <c r="F36" s="13"/>
      <c r="G36" s="13"/>
      <c r="H36" s="14"/>
      <c r="I36" s="14">
        <f ca="1">SUM(I8:I14,I18:I25,I29:I33)</f>
        <v>0</v>
      </c>
    </row>
  </sheetData>
  <sheetProtection password="E36C" sheet="1" objects="1" scenarios="1" formatCells="0" formatColumns="0" formatRows="0" insertHyperlinks="0"/>
  <conditionalFormatting sqref="B3">
    <cfRule type="beginsWith" dxfId="14" priority="59" operator="beginsWith" text="Error">
      <formula>LEFT(B3,LEN("Error"))="Error"</formula>
    </cfRule>
    <cfRule type="beginsWith" dxfId="13" priority="60" operator="beginsWith" text="Success">
      <formula>LEFT(B3,LEN("Success"))="Success"</formula>
    </cfRule>
  </conditionalFormatting>
  <conditionalFormatting sqref="B7:B35">
    <cfRule type="beginsWith" dxfId="12" priority="1" operator="beginsWith" text="Error">
      <formula>LEFT(B7,LEN("Error"))="Error"</formula>
    </cfRule>
    <cfRule type="beginsWith" dxfId="11" priority="2" operator="beginsWith" text="Success">
      <formula>LEFT(B7,LEN("Success"))="Success"</formula>
    </cfRule>
  </conditionalFormatting>
  <conditionalFormatting sqref="B8:J14">
    <cfRule type="expression" dxfId="10" priority="149">
      <formula>MOD(ROW($E8),2)=1</formula>
    </cfRule>
  </conditionalFormatting>
  <conditionalFormatting sqref="B18:J25">
    <cfRule type="expression" dxfId="9" priority="153">
      <formula>MOD(ROW($E18),2)=1</formula>
    </cfRule>
  </conditionalFormatting>
  <conditionalFormatting sqref="B29:J33">
    <cfRule type="expression" dxfId="8" priority="157">
      <formula>MOD(ROW($E29),2)=1</formula>
    </cfRule>
  </conditionalFormatting>
  <conditionalFormatting sqref="D7:D35">
    <cfRule type="expression" dxfId="7" priority="61">
      <formula>$D7="Bid"</formula>
    </cfRule>
    <cfRule type="expression" dxfId="6" priority="62">
      <formula>$D7="No Bid"</formula>
    </cfRule>
  </conditionalFormatting>
  <conditionalFormatting sqref="G15:I15">
    <cfRule type="expression" dxfId="5" priority="150">
      <formula>NOT(ISBLANK(G15)) * NOT(ISNUMBER(G15))</formula>
    </cfRule>
  </conditionalFormatting>
  <conditionalFormatting sqref="G26:I26">
    <cfRule type="expression" dxfId="4" priority="154">
      <formula>NOT(ISBLANK(G26)) * NOT(ISNUMBER(G26))</formula>
    </cfRule>
  </conditionalFormatting>
  <conditionalFormatting sqref="G34:I34">
    <cfRule type="expression" dxfId="3" priority="158">
      <formula>NOT(ISBLANK(G34)) * NOT(ISNUMBER(G34))</formula>
    </cfRule>
  </conditionalFormatting>
  <conditionalFormatting sqref="G36:I36">
    <cfRule type="expression" dxfId="2" priority="161">
      <formula>NOT(ISBLANK(G36)) * NOT(ISNUMBER(G36))</formula>
    </cfRule>
  </conditionalFormatting>
  <conditionalFormatting sqref="H3">
    <cfRule type="beginsWith" dxfId="1" priority="148" operator="beginsWith" text="Error">
      <formula>LEFT(H3,LEN("Error"))="Error"</formula>
    </cfRule>
  </conditionalFormatting>
  <conditionalFormatting sqref="H7:I35">
    <cfRule type="expression" dxfId="0" priority="63">
      <formula>$D7="No Bid"</formula>
    </cfRule>
  </conditionalFormatting>
  <dataValidations count="1">
    <dataValidation type="list" showErrorMessage="1" errorTitle="Error - Invalid Input" error="Please select an item from the drop-down list." sqref="D8:D14 D29:D33 D18:D25" xr:uid="{00000000-0002-0000-0100-000000000000}">
      <formula1>"Bid,No Bid"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Strickland, Courtney (OMB)</cp:lastModifiedBy>
  <dcterms:created xsi:type="dcterms:W3CDTF">2026-03-09T15:49:02Z</dcterms:created>
  <dcterms:modified xsi:type="dcterms:W3CDTF">2026-03-18T19:53:08Z</dcterms:modified>
  <cp:category/>
</cp:coreProperties>
</file>