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937, Propane\ITB\"/>
    </mc:Choice>
  </mc:AlternateContent>
  <xr:revisionPtr revIDLastSave="0" documentId="8_{58DE1207-6663-4AA0-B40A-60373CE84540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G3" i="2"/>
  <c r="I18" i="2"/>
  <c r="I14" i="2"/>
  <c r="I10" i="2"/>
  <c r="I17" i="2"/>
  <c r="I13" i="2"/>
  <c r="I9" i="2"/>
  <c r="B18" i="2"/>
  <c r="B14" i="2"/>
  <c r="B10" i="2"/>
  <c r="B17" i="2"/>
  <c r="B13" i="2"/>
  <c r="B9" i="2"/>
  <c r="I16" i="2"/>
  <c r="I12" i="2"/>
  <c r="I8" i="2"/>
  <c r="B16" i="2"/>
  <c r="I21" i="2"/>
  <c r="B21" i="2"/>
  <c r="I20" i="2"/>
  <c r="B20" i="2"/>
  <c r="I19" i="2"/>
  <c r="I15" i="2"/>
  <c r="I11" i="2"/>
  <c r="I7" i="2"/>
  <c r="B15" i="2"/>
  <c r="B11" i="2"/>
  <c r="B7" i="2"/>
  <c r="B8" i="2"/>
  <c r="B19" i="2"/>
  <c r="B12" i="2"/>
  <c r="B3" i="2" l="1"/>
  <c r="I24" i="2"/>
  <c r="I22" i="2"/>
</calcChain>
</file>

<file path=xl/sharedStrings.xml><?xml version="1.0" encoding="utf-8"?>
<sst xmlns="http://schemas.openxmlformats.org/spreadsheetml/2006/main" count="69" uniqueCount="54">
  <si>
    <t>bac16e327a2d306cb0d30357b398d8d9bcb5a97e022ad31f0ce23f1110e973a1eccd31555cf6291e11d9995ea885fc013de201d3f30accf9093956682b431a8aXx1xfGECvIcPl2wGImoaG74DlUNc2S//G5nKdnPo9jYPMek3BN+BD/ydZ6qScPJu</t>
  </si>
  <si>
    <t>Appendix A Pricing (BT-02AN)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</si>
  <si>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</si>
  <si>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</si>
  <si>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</si>
  <si>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</si>
  <si>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</si>
  <si>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</si>
  <si>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</si>
  <si>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Item</t>
  </si>
  <si>
    <t>Net Price Per Gallon</t>
  </si>
  <si>
    <t>County-Wide Delivery Charge Per Gallon</t>
  </si>
  <si>
    <t>Total Delivered Price Per Gallon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</si>
  <si>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</si>
  <si>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</si>
  <si>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</si>
  <si>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</si>
  <si>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</si>
  <si>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BidTableItemResponse:283440</t>
  </si>
  <si>
    <t>BidTableItemResponse:245040</t>
  </si>
  <si>
    <t>BidTableFormula:126339</t>
  </si>
  <si>
    <t>No Bid</t>
  </si>
  <si>
    <t>#0-1</t>
  </si>
  <si>
    <t xml:space="preserve">
Group A New Castle County 5,500 gal and up
</t>
  </si>
  <si>
    <t>#0-2</t>
  </si>
  <si>
    <t xml:space="preserve">
Group B New Castle County up to 5,500 gal
</t>
  </si>
  <si>
    <t>#0-3</t>
  </si>
  <si>
    <t xml:space="preserve">
Group A Kent County 5,500 gal and up
</t>
  </si>
  <si>
    <t>#0-4</t>
  </si>
  <si>
    <t xml:space="preserve">
Group B Kent County up to 5,500 gal
</t>
  </si>
  <si>
    <t>#0-5</t>
  </si>
  <si>
    <t xml:space="preserve">
Group A Sussex County 5,500 gal and up
</t>
  </si>
  <si>
    <t>#0-6</t>
  </si>
  <si>
    <t xml:space="preserve">
Group B Sussex County up to 5,500 gal
</t>
  </si>
  <si>
    <t>#0-7</t>
  </si>
  <si>
    <t xml:space="preserve">
Installation of tanks and regulators
</t>
  </si>
  <si>
    <t>#0-8</t>
  </si>
  <si>
    <t xml:space="preserve">
Use of the equipment for the life of the contract
</t>
  </si>
  <si>
    <t>#0-9</t>
  </si>
  <si>
    <t xml:space="preserve">
Initial leak testing
</t>
  </si>
  <si>
    <t>#0-10</t>
  </si>
  <si>
    <t xml:space="preserve">
Operational instruction of agency personnel
</t>
  </si>
  <si>
    <t>#0-11</t>
  </si>
  <si>
    <t xml:space="preserve">
Periodic inspections of the installations to meet all safety requirements
</t>
  </si>
  <si>
    <t>#0-12</t>
  </si>
  <si>
    <t xml:space="preserve">
The cost for removal of all tanks within thirty (30) days of the contract expiration, unless the contractor is either successful in obtaining a new contract award for that location or arranges to exchange tanks with the new successful contractor.
</t>
  </si>
  <si>
    <t>#0-13</t>
  </si>
  <si>
    <t xml:space="preserve">
Modifications to interior appliances to meet safety codes
</t>
  </si>
  <si>
    <t>#0-14</t>
  </si>
  <si>
    <t xml:space="preserve">
Additional piping required beyond the exterior wall of a building to bring a facility up to safety code compliance
</t>
  </si>
  <si>
    <t>#0-15</t>
  </si>
  <si>
    <t xml:space="preserve">
The addition of an appliance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</si>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</sst>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6" t="s">
        <v>1</v>
      </c>
      <c r="C8" s="17"/>
      <c r="D8" s="17"/>
      <c r="E8" s="17"/>
    </row>
    <row r="10" spans="2:5" ht="27.75" x14ac:dyDescent="0.2">
      <c r="B10" s="2" t="s">
        <v>2</v>
      </c>
    </row>
    <row r="12" spans="2:5" ht="399.95" customHeight="1" x14ac:dyDescent="0.2">
      <c r="B12" s="18" t="s">
        <v>3</v>
      </c>
      <c r="C12" s="18"/>
      <c r="D12" s="18"/>
      <c r="E12" s="18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4"/>
  <sheetViews>
    <sheetView tabSelected="1" workbookViewId="0">
      <pane xSplit="6" ySplit="5" topLeftCell="G7" activePane="bottomRight" state="frozen"/>
      <selection pane="topRight"/>
      <selection pane="bottomLeft"/>
      <selection pane="bottomRight" activeCell="I7" sqref="I7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IF((COUNTIF(B7:B23, "Error*") + COUNTIF(G3:H3, "Error*")) &gt; 0, "Error: Check cell(s)" &amp;IF(COUNTIF(B7:B23, "Error*") &gt; 0, (" " &amp; ADDRESS(7 + MATCH("Error*", B7:B23,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INDEX(NOT(NOT(ISNUMBER(G7:G23)) * NOT(ISBLANK(G7:G23))), 0), 0) - 1), COLUMN(), 4) &amp; " must be Numeric", "")</f>
        <v/>
      </c>
      <c r="H3" s="5" t="str">
        <f>IFERROR("Error: Cell " &amp; ADDRESS((7 + MATCH(FALSE, INDEX(NOT(NOT(ISNUMBER(H7:H23)) * NOT(ISBLANK(H7:H23))),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1"/>
    </row>
    <row r="5" spans="2:9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6" t="s">
        <v>11</v>
      </c>
      <c r="I5" s="4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4" x14ac:dyDescent="0.2">
      <c r="B7" s="8" t="str">
        <f t="shared" ref="B7:B21" ca="1" si="0">IF(D7 = "No Bid", IFERROR("Error: Clear values for '" &amp; INDIRECT(ADDRESS(5, (7 + MATCH(TRUE, INDEX(NOT(ISBLANK(G7:H7)), 0, 0), 0) - 1))) &amp; "' in cell " &amp; ADDRESS(ROW(), (7 + MATCH(TRUE, INDEX(NOT(ISBLANK(G7:H7)), 0, 0), 0) - 1), 4) &amp; " or select 'Bid'", "Not Bidding"), IF(D7 = "Bid", IFERROR("Error: Missing value for '" &amp; INDIRECT(ADDRESS(5, (7 + MATCH(TRUE, INDEX(ISBLANK(G7:H7), 0, 0), 0) - 1))) &amp; "' in cell " &amp; ADDRESS(ROW(), (7 + MATCH(TRUE, INDEX(ISBLANK(G7:H7), 0, 0), 0) - 1), 4), "Success: All values provided"), "Error: Invalid Bid/No Bid Decision"))</f>
        <v>Not Bidding</v>
      </c>
      <c r="C7" s="9">
        <v>3113795</v>
      </c>
      <c r="D7" s="10" t="s">
        <v>21</v>
      </c>
      <c r="E7" s="9" t="s">
        <v>22</v>
      </c>
      <c r="F7" s="11" t="s">
        <v>23</v>
      </c>
      <c r="G7" s="12"/>
      <c r="H7" s="12"/>
      <c r="I7" s="13" t="str">
        <f ca="1">IFERROR(IF(ISBLANK(INDIRECT("H7")), NA(), INDIRECT("H7"))+ IF(ISBLANK(INDIRECT("G7")), NA(), INDIRECT("G7")), "-")</f>
        <v>-</v>
      </c>
    </row>
    <row r="8" spans="2:9" ht="54" x14ac:dyDescent="0.2">
      <c r="B8" s="8" t="str">
        <f t="shared" ca="1" si="0"/>
        <v>Not Bidding</v>
      </c>
      <c r="C8" s="9">
        <v>3113797</v>
      </c>
      <c r="D8" s="10" t="s">
        <v>21</v>
      </c>
      <c r="E8" s="9" t="s">
        <v>24</v>
      </c>
      <c r="F8" s="11" t="s">
        <v>25</v>
      </c>
      <c r="G8" s="12"/>
      <c r="H8" s="12"/>
      <c r="I8" s="13" t="str">
        <f ca="1">IFERROR(IF(ISBLANK(INDIRECT("H8")), NA(), INDIRECT("H8"))+ IF(ISBLANK(INDIRECT("G8")), NA(), INDIRECT("G8")), "-")</f>
        <v>-</v>
      </c>
    </row>
    <row r="9" spans="2:9" ht="54" x14ac:dyDescent="0.2">
      <c r="B9" s="8" t="str">
        <f t="shared" ca="1" si="0"/>
        <v>Not Bidding</v>
      </c>
      <c r="C9" s="9">
        <v>3113798</v>
      </c>
      <c r="D9" s="10" t="s">
        <v>21</v>
      </c>
      <c r="E9" s="9" t="s">
        <v>26</v>
      </c>
      <c r="F9" s="11" t="s">
        <v>27</v>
      </c>
      <c r="G9" s="12"/>
      <c r="H9" s="12"/>
      <c r="I9" s="13" t="str">
        <f ca="1">IFERROR(IF(ISBLANK(INDIRECT("H9")), NA(), INDIRECT("H9"))+ IF(ISBLANK(INDIRECT("G9")), NA(), INDIRECT("G9")), "-")</f>
        <v>-</v>
      </c>
    </row>
    <row r="10" spans="2:9" ht="54" x14ac:dyDescent="0.2">
      <c r="B10" s="8" t="str">
        <f t="shared" ca="1" si="0"/>
        <v>Not Bidding</v>
      </c>
      <c r="C10" s="9">
        <v>3113799</v>
      </c>
      <c r="D10" s="10" t="s">
        <v>21</v>
      </c>
      <c r="E10" s="9" t="s">
        <v>28</v>
      </c>
      <c r="F10" s="11" t="s">
        <v>29</v>
      </c>
      <c r="G10" s="12"/>
      <c r="H10" s="12"/>
      <c r="I10" s="13" t="str">
        <f ca="1">IFERROR(IF(ISBLANK(INDIRECT("H10")), NA(), INDIRECT("H10"))+ IF(ISBLANK(INDIRECT("G10")), NA(), INDIRECT("G10")), "-")</f>
        <v>-</v>
      </c>
    </row>
    <row r="11" spans="2:9" ht="54" x14ac:dyDescent="0.2">
      <c r="B11" s="8" t="str">
        <f t="shared" ca="1" si="0"/>
        <v>Not Bidding</v>
      </c>
      <c r="C11" s="9">
        <v>3113805</v>
      </c>
      <c r="D11" s="10" t="s">
        <v>21</v>
      </c>
      <c r="E11" s="9" t="s">
        <v>30</v>
      </c>
      <c r="F11" s="11" t="s">
        <v>31</v>
      </c>
      <c r="G11" s="12"/>
      <c r="H11" s="12"/>
      <c r="I11" s="13" t="str">
        <f ca="1">IFERROR(IF(ISBLANK(INDIRECT("H11")), NA(), INDIRECT("H11"))+ IF(ISBLANK(INDIRECT("G11")), NA(), INDIRECT("G11")), "-")</f>
        <v>-</v>
      </c>
    </row>
    <row r="12" spans="2:9" ht="54" x14ac:dyDescent="0.2">
      <c r="B12" s="8" t="str">
        <f t="shared" ca="1" si="0"/>
        <v>Not Bidding</v>
      </c>
      <c r="C12" s="9">
        <v>3113806</v>
      </c>
      <c r="D12" s="10" t="s">
        <v>21</v>
      </c>
      <c r="E12" s="9" t="s">
        <v>32</v>
      </c>
      <c r="F12" s="11" t="s">
        <v>33</v>
      </c>
      <c r="G12" s="12"/>
      <c r="H12" s="12"/>
      <c r="I12" s="13" t="str">
        <f ca="1">IFERROR(IF(ISBLANK(INDIRECT("H12")), NA(), INDIRECT("H12"))+ IF(ISBLANK(INDIRECT("G12")), NA(), INDIRECT("G12")), "-")</f>
        <v>-</v>
      </c>
    </row>
    <row r="13" spans="2:9" ht="54" x14ac:dyDescent="0.2">
      <c r="B13" s="8" t="str">
        <f t="shared" ca="1" si="0"/>
        <v>Not Bidding</v>
      </c>
      <c r="C13" s="9">
        <v>3113807</v>
      </c>
      <c r="D13" s="10" t="s">
        <v>21</v>
      </c>
      <c r="E13" s="9" t="s">
        <v>34</v>
      </c>
      <c r="F13" s="11" t="s">
        <v>35</v>
      </c>
      <c r="G13" s="12"/>
      <c r="H13" s="12"/>
      <c r="I13" s="13" t="str">
        <f ca="1">IFERROR(IF(ISBLANK(INDIRECT("H13")), NA(), INDIRECT("H13"))+ IF(ISBLANK(INDIRECT("G13")), NA(), INDIRECT("G13")), "-")</f>
        <v>-</v>
      </c>
    </row>
    <row r="14" spans="2:9" ht="54" x14ac:dyDescent="0.2">
      <c r="B14" s="8" t="str">
        <f t="shared" ca="1" si="0"/>
        <v>Not Bidding</v>
      </c>
      <c r="C14" s="9">
        <v>3113813</v>
      </c>
      <c r="D14" s="10" t="s">
        <v>21</v>
      </c>
      <c r="E14" s="9" t="s">
        <v>36</v>
      </c>
      <c r="F14" s="11" t="s">
        <v>37</v>
      </c>
      <c r="G14" s="12"/>
      <c r="H14" s="12"/>
      <c r="I14" s="13" t="str">
        <f ca="1">IFERROR(IF(ISBLANK(INDIRECT("H14")), NA(), INDIRECT("H14"))+ IF(ISBLANK(INDIRECT("G14")), NA(), INDIRECT("G14")), "-")</f>
        <v>-</v>
      </c>
    </row>
    <row r="15" spans="2:9" ht="54" x14ac:dyDescent="0.2">
      <c r="B15" s="8" t="str">
        <f t="shared" ca="1" si="0"/>
        <v>Not Bidding</v>
      </c>
      <c r="C15" s="9">
        <v>3113814</v>
      </c>
      <c r="D15" s="10" t="s">
        <v>21</v>
      </c>
      <c r="E15" s="9" t="s">
        <v>38</v>
      </c>
      <c r="F15" s="11" t="s">
        <v>39</v>
      </c>
      <c r="G15" s="12"/>
      <c r="H15" s="12"/>
      <c r="I15" s="13" t="str">
        <f ca="1">IFERROR(IF(ISBLANK(INDIRECT("H15")), NA(), INDIRECT("H15"))+ IF(ISBLANK(INDIRECT("G15")), NA(), INDIRECT("G15")), "-")</f>
        <v>-</v>
      </c>
    </row>
    <row r="16" spans="2:9" ht="54" x14ac:dyDescent="0.2">
      <c r="B16" s="8" t="str">
        <f t="shared" ca="1" si="0"/>
        <v>Not Bidding</v>
      </c>
      <c r="C16" s="9">
        <v>3113815</v>
      </c>
      <c r="D16" s="10" t="s">
        <v>21</v>
      </c>
      <c r="E16" s="9" t="s">
        <v>40</v>
      </c>
      <c r="F16" s="11" t="s">
        <v>41</v>
      </c>
      <c r="G16" s="12"/>
      <c r="H16" s="12"/>
      <c r="I16" s="13" t="str">
        <f ca="1">IFERROR(IF(ISBLANK(INDIRECT("H16")), NA(), INDIRECT("H16"))+ IF(ISBLANK(INDIRECT("G16")), NA(), INDIRECT("G16")), "-")</f>
        <v>-</v>
      </c>
    </row>
    <row r="17" spans="2:9" ht="72" x14ac:dyDescent="0.2">
      <c r="B17" s="8" t="str">
        <f t="shared" ca="1" si="0"/>
        <v>Not Bidding</v>
      </c>
      <c r="C17" s="9">
        <v>3113816</v>
      </c>
      <c r="D17" s="10" t="s">
        <v>21</v>
      </c>
      <c r="E17" s="9" t="s">
        <v>42</v>
      </c>
      <c r="F17" s="11" t="s">
        <v>43</v>
      </c>
      <c r="G17" s="12"/>
      <c r="H17" s="12"/>
      <c r="I17" s="13" t="str">
        <f ca="1">IFERROR(IF(ISBLANK(INDIRECT("H17")), NA(), INDIRECT("H17"))+ IF(ISBLANK(INDIRECT("G17")), NA(), INDIRECT("G17")), "-")</f>
        <v>-</v>
      </c>
    </row>
    <row r="18" spans="2:9" ht="144" x14ac:dyDescent="0.2">
      <c r="B18" s="8" t="str">
        <f t="shared" ca="1" si="0"/>
        <v>Not Bidding</v>
      </c>
      <c r="C18" s="9">
        <v>3113817</v>
      </c>
      <c r="D18" s="10" t="s">
        <v>21</v>
      </c>
      <c r="E18" s="9" t="s">
        <v>44</v>
      </c>
      <c r="F18" s="11" t="s">
        <v>45</v>
      </c>
      <c r="G18" s="12"/>
      <c r="H18" s="12"/>
      <c r="I18" s="13" t="str">
        <f ca="1">IFERROR(IF(ISBLANK(INDIRECT("H18")), NA(), INDIRECT("H18"))+ IF(ISBLANK(INDIRECT("G18")), NA(), INDIRECT("G18")), "-")</f>
        <v>-</v>
      </c>
    </row>
    <row r="19" spans="2:9" ht="72" x14ac:dyDescent="0.2">
      <c r="B19" s="8" t="str">
        <f t="shared" ca="1" si="0"/>
        <v>Not Bidding</v>
      </c>
      <c r="C19" s="9">
        <v>3113818</v>
      </c>
      <c r="D19" s="10" t="s">
        <v>21</v>
      </c>
      <c r="E19" s="9" t="s">
        <v>46</v>
      </c>
      <c r="F19" s="11" t="s">
        <v>47</v>
      </c>
      <c r="G19" s="12"/>
      <c r="H19" s="12"/>
      <c r="I19" s="13" t="str">
        <f ca="1">IFERROR(IF(ISBLANK(INDIRECT("H19")), NA(), INDIRECT("H19"))+ IF(ISBLANK(INDIRECT("G19")), NA(), INDIRECT("G19")), "-")</f>
        <v>-</v>
      </c>
    </row>
    <row r="20" spans="2:9" ht="90" x14ac:dyDescent="0.2">
      <c r="B20" s="8" t="str">
        <f t="shared" ca="1" si="0"/>
        <v>Not Bidding</v>
      </c>
      <c r="C20" s="9">
        <v>3113819</v>
      </c>
      <c r="D20" s="10" t="s">
        <v>21</v>
      </c>
      <c r="E20" s="9" t="s">
        <v>48</v>
      </c>
      <c r="F20" s="11" t="s">
        <v>49</v>
      </c>
      <c r="G20" s="12"/>
      <c r="H20" s="12"/>
      <c r="I20" s="13" t="str">
        <f ca="1">IFERROR(IF(ISBLANK(INDIRECT("H20")), NA(), INDIRECT("H20"))+ IF(ISBLANK(INDIRECT("G20")), NA(), INDIRECT("G20")), "-")</f>
        <v>-</v>
      </c>
    </row>
    <row r="21" spans="2:9" ht="54" x14ac:dyDescent="0.2">
      <c r="B21" s="8" t="str">
        <f t="shared" ca="1" si="0"/>
        <v>Not Bidding</v>
      </c>
      <c r="C21" s="9">
        <v>3113820</v>
      </c>
      <c r="D21" s="10" t="s">
        <v>21</v>
      </c>
      <c r="E21" s="9" t="s">
        <v>50</v>
      </c>
      <c r="F21" s="11" t="s">
        <v>51</v>
      </c>
      <c r="G21" s="12"/>
      <c r="H21" s="12"/>
      <c r="I21" s="13" t="str">
        <f ca="1">IFERROR(IF(ISBLANK(INDIRECT("H21")), NA(), INDIRECT("H21"))+ IF(ISBLANK(INDIRECT("G21")), NA(), INDIRECT("G21")), "-")</f>
        <v>-</v>
      </c>
    </row>
    <row r="22" spans="2:9" ht="50.1" customHeight="1" x14ac:dyDescent="0.2">
      <c r="B22" s="4" t="s">
        <v>52</v>
      </c>
      <c r="C22" s="14"/>
      <c r="D22" s="14"/>
      <c r="E22" s="14"/>
      <c r="F22" s="14"/>
      <c r="G22" s="15"/>
      <c r="H22" s="15"/>
      <c r="I22" s="15">
        <f ca="1">SUM(I7:I21)</f>
        <v>0</v>
      </c>
    </row>
    <row r="24" spans="2:9" ht="50.1" customHeight="1" x14ac:dyDescent="0.2">
      <c r="B24" s="4" t="s">
        <v>53</v>
      </c>
      <c r="C24" s="14"/>
      <c r="D24" s="14"/>
      <c r="E24" s="14"/>
      <c r="F24" s="14"/>
      <c r="G24" s="15"/>
      <c r="H24" s="15"/>
      <c r="I24" s="15">
        <f ca="1">SUM(I7:I21)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35" operator="beginsWith" text="Error">
      <formula>LEFT(B3,LEN("Error"))="Error"</formula>
    </cfRule>
    <cfRule type="beginsWith" dxfId="9" priority="36" operator="beginsWith" text="Success">
      <formula>LEFT(B3,LEN("Success"))="Success"</formula>
    </cfRule>
  </conditionalFormatting>
  <conditionalFormatting sqref="B7:B23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J21">
    <cfRule type="expression" dxfId="6" priority="89">
      <formula>MOD(ROW($E7),2)=1</formula>
    </cfRule>
  </conditionalFormatting>
  <conditionalFormatting sqref="D7:D23">
    <cfRule type="expression" dxfId="5" priority="38">
      <formula>$D7="No Bid"</formula>
    </cfRule>
    <cfRule type="expression" dxfId="4" priority="37">
      <formula>$D7="Bid"</formula>
    </cfRule>
  </conditionalFormatting>
  <conditionalFormatting sqref="G3:H3">
    <cfRule type="beginsWith" dxfId="3" priority="88" operator="beginsWith" text="Error">
      <formula>LEFT(G3,LEN("Error"))="Error"</formula>
    </cfRule>
  </conditionalFormatting>
  <conditionalFormatting sqref="G7:I23">
    <cfRule type="expression" dxfId="2" priority="39">
      <formula>$D7="No Bid"</formula>
    </cfRule>
  </conditionalFormatting>
  <conditionalFormatting sqref="G22:I22">
    <cfRule type="expression" dxfId="1" priority="90">
      <formula>NOT(ISBLANK(G22)) * NOT(ISNUMBER(G22))</formula>
    </cfRule>
  </conditionalFormatting>
  <conditionalFormatting sqref="G24:I24">
    <cfRule type="expression" dxfId="0" priority="93">
      <formula>NOT(ISBLANK(G24)) * NOT(ISNUMBER(G24))</formula>
    </cfRule>
  </conditionalFormatting>
  <dataValidations count="1">
    <dataValidation type="list" showErrorMessage="1" errorTitle="Error - Invalid Input" error="Please select an item from the drop-down list." sqref="D7:D21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2025-08-26T16:56:27Z</dcterms:created>
  <dcterms:modified xsi:type="dcterms:W3CDTF">2025-08-26T17:21:34Z</dcterms:modified>
  <cp:category/>
</cp:coreProperties>
</file>