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9822"/>
  <workbookPr filterPrivacy="1" codeName="ThisWorkbook"/>
  <xr:revisionPtr revIDLastSave="0" documentId="8_{E802F546-150C-444C-A62C-8F105C5C2342}" xr6:coauthVersionLast="47" xr6:coauthVersionMax="47" xr10:uidLastSave="{00000000-0000-0000-0000-000000000000}"/>
  <bookViews>
    <workbookView xWindow="-28920" yWindow="-120" windowWidth="29040" windowHeight="15720" tabRatio="685" xr2:uid="{00000000-000D-0000-FFFF-FFFF00000000}"/>
  </bookViews>
  <sheets>
    <sheet name="Vendor Instructions" sheetId="11" r:id="rId1"/>
    <sheet name="PPO Medical ASO Current State" sheetId="1" r:id="rId2"/>
    <sheet name="HMO Medical ASO Current State" sheetId="3" r:id="rId3"/>
    <sheet name="Medicare Retiree Current State" sheetId="5" r:id="rId4"/>
    <sheet name="HSA Medical ASO Future State" sheetId="10" r:id="rId5"/>
    <sheet name="HRA Admin Current State" sheetId="7" r:id="rId6"/>
    <sheet name="HSA Admin Future State" sheetId="9" r:id="rId7"/>
    <sheet name="List" sheetId="12" state="hidden" r:id="rId8"/>
  </sheets>
  <definedNames>
    <definedName name="_xlnm.Print_Titles" localSheetId="2">'HMO Medical ASO Current State'!$1:$8</definedName>
    <definedName name="_xlnm.Print_Titles" localSheetId="5">'HRA Admin Current State'!$1:$7</definedName>
    <definedName name="_xlnm.Print_Titles" localSheetId="3">'Medicare Retiree Current State'!$1:$8</definedName>
    <definedName name="_xlnm.Print_Titles" localSheetId="1">'PPO Medical ASO Current State'!$1:$8</definedName>
  </definedNames>
  <calcPr calcId="191028" forceFullCalc="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4" i="10" l="1" a="1"/>
  <c r="C4" i="10" s="1"/>
  <c r="C4" i="9" a="1"/>
  <c r="C4" i="9" s="1"/>
  <c r="C4" i="7" a="1"/>
  <c r="C4" i="7" s="1"/>
  <c r="C4" i="5" a="1"/>
  <c r="C4" i="5" s="1"/>
  <c r="C4" i="3" a="1"/>
  <c r="C4" i="3" s="1"/>
  <c r="C4" i="1" a="1"/>
  <c r="C4" i="1" s="1"/>
  <c r="G33" i="10" l="1"/>
  <c r="G34" i="10" s="1"/>
  <c r="F33" i="10"/>
  <c r="F34" i="10" s="1"/>
  <c r="E33" i="10"/>
  <c r="E34" i="10" s="1"/>
  <c r="D33" i="10"/>
  <c r="D34" i="10" s="1"/>
  <c r="C33" i="10"/>
  <c r="C34" i="10" s="1"/>
  <c r="E30" i="10"/>
  <c r="E31" i="10" s="1"/>
  <c r="D30" i="10"/>
  <c r="D31" i="10" s="1"/>
  <c r="C30" i="10"/>
  <c r="C31" i="10" s="1"/>
  <c r="F35" i="10" l="1"/>
  <c r="F36" i="10" s="1"/>
  <c r="D35" i="10"/>
  <c r="D36" i="10" s="1"/>
  <c r="E35" i="10"/>
  <c r="E36" i="10" s="1"/>
  <c r="G35" i="10"/>
  <c r="G36" i="10" s="1"/>
  <c r="E15" i="9"/>
  <c r="E17" i="9" s="1"/>
  <c r="E18" i="9" s="1"/>
  <c r="D15" i="9"/>
  <c r="D17" i="9" s="1"/>
  <c r="D18" i="9" s="1"/>
  <c r="C15" i="9"/>
  <c r="C17" i="9" s="1"/>
  <c r="C18" i="9" s="1"/>
  <c r="D30" i="5"/>
  <c r="D31" i="5" s="1"/>
  <c r="E30" i="5"/>
  <c r="E31" i="5" s="1"/>
  <c r="D30" i="3"/>
  <c r="D31" i="3" s="1"/>
  <c r="E30" i="3"/>
  <c r="E31" i="3" s="1"/>
  <c r="D30" i="1"/>
  <c r="E30" i="1"/>
  <c r="E31" i="1" s="1"/>
  <c r="E15" i="7"/>
  <c r="E17" i="7" s="1"/>
  <c r="E18" i="7" s="1"/>
  <c r="D15" i="7"/>
  <c r="D17" i="7" s="1"/>
  <c r="D18" i="7" s="1"/>
  <c r="C15" i="7"/>
  <c r="C17" i="7" s="1"/>
  <c r="C18" i="7" s="1"/>
  <c r="G33" i="5"/>
  <c r="G34" i="5" s="1"/>
  <c r="F33" i="5"/>
  <c r="F34" i="5" s="1"/>
  <c r="E33" i="5"/>
  <c r="E34" i="5" s="1"/>
  <c r="D33" i="5"/>
  <c r="D34" i="5" s="1"/>
  <c r="C33" i="5"/>
  <c r="C34" i="5" s="1"/>
  <c r="C30" i="5"/>
  <c r="C31" i="5" s="1"/>
  <c r="G33" i="3"/>
  <c r="G34" i="3" s="1"/>
  <c r="F33" i="3"/>
  <c r="F34" i="3" s="1"/>
  <c r="E33" i="3"/>
  <c r="E34" i="3" s="1"/>
  <c r="D33" i="3"/>
  <c r="D34" i="3" s="1"/>
  <c r="C33" i="3"/>
  <c r="C34" i="3" s="1"/>
  <c r="C30" i="3"/>
  <c r="C31" i="3" s="1"/>
  <c r="C30" i="1"/>
  <c r="C33" i="1" s="1"/>
  <c r="C34" i="1" s="1"/>
  <c r="G17" i="9" l="1"/>
  <c r="G18" i="9" s="1"/>
  <c r="F17" i="9"/>
  <c r="F18" i="9" s="1"/>
  <c r="D19" i="9"/>
  <c r="D20" i="9" s="1"/>
  <c r="E19" i="9"/>
  <c r="E20" i="9" s="1"/>
  <c r="D31" i="1"/>
  <c r="D33" i="1"/>
  <c r="D34" i="1" s="1"/>
  <c r="D35" i="1" s="1"/>
  <c r="D36" i="1" s="1"/>
  <c r="F33" i="1"/>
  <c r="F34" i="1" s="1"/>
  <c r="G33" i="1"/>
  <c r="G34" i="1" s="1"/>
  <c r="E33" i="1"/>
  <c r="E34" i="1" s="1"/>
  <c r="C31" i="1"/>
  <c r="D35" i="3"/>
  <c r="D36" i="3" s="1"/>
  <c r="D35" i="5"/>
  <c r="D36" i="5" s="1"/>
  <c r="G35" i="5"/>
  <c r="G36" i="5" s="1"/>
  <c r="E35" i="5"/>
  <c r="E36" i="5" s="1"/>
  <c r="E35" i="3"/>
  <c r="E36" i="3" s="1"/>
  <c r="F17" i="7"/>
  <c r="F18" i="7" s="1"/>
  <c r="F19" i="7" s="1"/>
  <c r="F20" i="7" s="1"/>
  <c r="G17" i="7"/>
  <c r="G18" i="7" s="1"/>
  <c r="F35" i="3"/>
  <c r="F36" i="3" s="1"/>
  <c r="G35" i="3"/>
  <c r="G36" i="3" s="1"/>
  <c r="D19" i="7"/>
  <c r="D20" i="7" s="1"/>
  <c r="F35" i="5"/>
  <c r="F36" i="5" s="1"/>
  <c r="E19" i="7"/>
  <c r="E20" i="7" s="1"/>
  <c r="G19" i="9" l="1"/>
  <c r="G20" i="9" s="1"/>
  <c r="F19" i="9"/>
  <c r="F20" i="9" s="1"/>
  <c r="E35" i="1"/>
  <c r="E36" i="1" s="1"/>
  <c r="G35" i="1"/>
  <c r="G36" i="1" s="1"/>
  <c r="F35" i="1"/>
  <c r="F36" i="1" s="1"/>
  <c r="G19" i="7"/>
  <c r="G20" i="7"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<sst xmlns="http://schemas.openxmlformats.org/spreadsheetml/2006/main" count="473" uniqueCount="153">
  <si>
    <t>Rate/Fee Quote</t>
  </si>
  <si>
    <t>Basic information</t>
  </si>
  <si>
    <t xml:space="preserve">Enter the name of your organization </t>
  </si>
  <si>
    <t>Vendor Name</t>
  </si>
  <si>
    <t>Detailed information</t>
  </si>
  <si>
    <t>Complete all necessary vendor input fields</t>
  </si>
  <si>
    <t>Display Fields provided by WTW (vendor cannot edit)</t>
  </si>
  <si>
    <t>Vendor Input Fields (vendor to supply value or comment)</t>
  </si>
  <si>
    <t>Calculations (vendor cannot edit)</t>
  </si>
  <si>
    <t>Instructions</t>
  </si>
  <si>
    <t>Please complete the ASO fees for each plan and product included in your organization’s bid.</t>
  </si>
  <si>
    <t xml:space="preserve">The State of Delaware may award contracts to multiple vendors if it determines that doing so is in the State’s best interest. </t>
  </si>
  <si>
    <t>Accordingly, bidders are asked to allocate credits and allowances by plan, or by the assumed enrollment.</t>
  </si>
  <si>
    <t>Attachment 15: Rate/Fee Quote</t>
  </si>
  <si>
    <t>Current State Proposal: PPO Medical ASO Fee for Comprehensive PPO, First State Basic and CDH Gold Plans</t>
  </si>
  <si>
    <t>Name of network being quoted</t>
  </si>
  <si>
    <t>If you are the incumbent carrier, state if the network you are quoting is different from current</t>
  </si>
  <si>
    <t>Year 1
Mature:
7/1/27 - 6/30/28</t>
  </si>
  <si>
    <t>Year 2:
7/1/28 - 6/30/29</t>
  </si>
  <si>
    <t>Year 3:
7/1/29 - 6/30/30</t>
  </si>
  <si>
    <t>Year 4:
7/1/30 - 6/30/31</t>
  </si>
  <si>
    <t>Year 5:
7/1/31 - 6/30/32</t>
  </si>
  <si>
    <t>Comments</t>
  </si>
  <si>
    <t>Assumptions</t>
  </si>
  <si>
    <t>Enrollment (primary subscribers only; the "E" in "PEPM" references below)</t>
  </si>
  <si>
    <t>Implementation</t>
  </si>
  <si>
    <t>One Time Implementation fee</t>
  </si>
  <si>
    <t>ASO Fees - PEPM</t>
  </si>
  <si>
    <t>Total Monthly ASO Fees (PEPM)</t>
  </si>
  <si>
    <t>Guaranteed Rate Cap - Years 4 &amp; 5 Only</t>
  </si>
  <si>
    <t>Medical Claims Administration</t>
  </si>
  <si>
    <t>Network Access (including any third-party network access fees)</t>
  </si>
  <si>
    <t>BH/CD Administration</t>
  </si>
  <si>
    <t>Member Services Toll Free Telephone line</t>
  </si>
  <si>
    <t>Concierge Navigation Support (if part of your proposal to the State)</t>
  </si>
  <si>
    <t>General Administration (Enrollment processing, ID cards, banking, reports on the State's Master Report List)</t>
  </si>
  <si>
    <t>Claim Fiduciary Liability</t>
  </si>
  <si>
    <t>Utilization Review (pre-certification, concurrent review, discharge planning)</t>
  </si>
  <si>
    <t>Case Management</t>
  </si>
  <si>
    <t>24-hour Nurse-line</t>
  </si>
  <si>
    <t>Care Management Program</t>
  </si>
  <si>
    <t>Maternity Management Program</t>
  </si>
  <si>
    <t>Other Fees in Total ASO Fee</t>
  </si>
  <si>
    <t>ASO Fee Components Calculated Total (Monthly)</t>
  </si>
  <si>
    <t>ASO Fee Components Calculated Total: Warning</t>
  </si>
  <si>
    <t>Total ASO Fee (based on Enrollment Assumptions above)</t>
  </si>
  <si>
    <t>Total Monthly Cost</t>
  </si>
  <si>
    <t>Total Annual Cost</t>
  </si>
  <si>
    <t>Dollar Change</t>
  </si>
  <si>
    <t>$Question not asked</t>
  </si>
  <si>
    <t>Percentage Change</t>
  </si>
  <si>
    <t>Question not asked%</t>
  </si>
  <si>
    <t>Enrollment Tiered ASO Fees - PEPM</t>
  </si>
  <si>
    <t>Total Monthly ASO Fees (PEPM) - Less than 5,000 subscribers</t>
  </si>
  <si>
    <t>Total Monthly ASO Fees (PEPM) - 5,000 - 9,999 subscribers</t>
  </si>
  <si>
    <t>Total Monthly ASO Fees (PEPM) - 10,000 - 19,999 subscribers</t>
  </si>
  <si>
    <t>Total Monthly ASO Fees (PEPM) - 20,000 - 29,999 subscribers</t>
  </si>
  <si>
    <t>Total Monthly ASO Fees (PEPM) - 30,000 - 39,999 subscribers</t>
  </si>
  <si>
    <t>Please confirm your guaranteed rate cap for Years 4 &amp; 5 (as a % of prior year's ASO fee), and confirm whether this cap is the same for all enrollment tiers (if not, explain).</t>
  </si>
  <si>
    <t>Other Fees (Not included in Total ASO Fee)</t>
  </si>
  <si>
    <t>Appeals Review (per hour)</t>
  </si>
  <si>
    <t>Ad-hoc Reporting (per hour)</t>
  </si>
  <si>
    <t>Buy-up Cost for Non-standard Medical Necessity/Prior Authorization Determinations (per claim)</t>
  </si>
  <si>
    <t>Case Management (per hour)</t>
  </si>
  <si>
    <t>Subrogation (per hour)</t>
  </si>
  <si>
    <t>Claim Repricing (Per Claim)</t>
  </si>
  <si>
    <t>Claim Run-in (PEPM)</t>
  </si>
  <si>
    <t>Claim Run-out (PEPM)</t>
  </si>
  <si>
    <t>Customized Member Portal (PEPM)</t>
  </si>
  <si>
    <t>Customized Mobile App (PEPM)</t>
  </si>
  <si>
    <t>Customized Provider Cost and Quality Transparency Tool for Members (PEPM)</t>
  </si>
  <si>
    <t>HIPAA Coverage Certificates (PEPM)</t>
  </si>
  <si>
    <t>Real-time Eligibility Access (PEPM)</t>
  </si>
  <si>
    <t>Non-network Claim Negotiations (Per Claim)</t>
  </si>
  <si>
    <t>Custom ID-cards (PEPM)</t>
  </si>
  <si>
    <t>Stoploss Carrier Interface Fee (PEPM)</t>
  </si>
  <si>
    <t>Data transfer to partners (enrollment to PBM)</t>
  </si>
  <si>
    <t>Data receipt from partners (Rx claims from PBM)</t>
  </si>
  <si>
    <t>Data transfer (claims, enrollment, care management data) to data warehouse vendor</t>
  </si>
  <si>
    <t>Data transfer (claims) to the Delaware Health Information Network (DHIN)</t>
  </si>
  <si>
    <t>Single sign-on from the State's PeopleSoft payroll system</t>
  </si>
  <si>
    <t>Capitation fees or other charges not identified (describe and convert to PEPM)</t>
  </si>
  <si>
    <t>Dedicated primary Account Management contact</t>
  </si>
  <si>
    <t>Other Fees not yet Included</t>
  </si>
  <si>
    <t>Funding/Credits</t>
  </si>
  <si>
    <t>Implementation Fund/Ongoing Credit Amount</t>
  </si>
  <si>
    <t>Confirm if funding is annual or once</t>
  </si>
  <si>
    <t>Confirm whether unused credit balance can be rolled to next contract year</t>
  </si>
  <si>
    <t>Confirm if there are any enrollment limitations that reduce funding allotment</t>
  </si>
  <si>
    <t>Please specify how this fund can be used (i.e., pre-implementation claims audits, data feed fees, buy-up programs)</t>
  </si>
  <si>
    <t>Please specify the process for requesting payment and any conditions</t>
  </si>
  <si>
    <t>Communications Fund/Credit Amount</t>
  </si>
  <si>
    <t>Please specify how this fund can be used (i.e., custom communications, postage for member mailings)</t>
  </si>
  <si>
    <t>Details (reference any additional financial attachment files)</t>
  </si>
  <si>
    <t>Current State Proposal: HMO Plan ASO Fee</t>
  </si>
  <si>
    <t>Current State Proposal: Medicfill Medicare Supplement Plan ASO Fee</t>
  </si>
  <si>
    <t>Future State Proposal: HSA Administration Fee for Proposed HSA Plan</t>
  </si>
  <si>
    <t>TBD</t>
  </si>
  <si>
    <t>Current State Proposal: HRA Administration Fee for CDH Gold Plan</t>
  </si>
  <si>
    <t>Fee Basis</t>
  </si>
  <si>
    <t>Participant Assumptions</t>
  </si>
  <si>
    <t>Health Reimbursement Account participants</t>
  </si>
  <si>
    <t>Monthly HRA Fees</t>
  </si>
  <si>
    <t>HRA Account Administration Fee (PPPM)</t>
  </si>
  <si>
    <t>Other (specify)</t>
  </si>
  <si>
    <t>Total Monthly HRA Account Admin Fee</t>
  </si>
  <si>
    <t>Total HRA Admin Cost</t>
  </si>
  <si>
    <t>Enrollment Tiered HRA Fees - PPPM</t>
  </si>
  <si>
    <t>Total Monthly HRA Fees (PPPM) - Less than 1,000 participants</t>
  </si>
  <si>
    <t>Total Monthly HRA Fees (PPPM) - 1,000 - 1,999 participants</t>
  </si>
  <si>
    <t>Total Monthly HRA Fees (PPPM) - 2,000 - 2,999 participants</t>
  </si>
  <si>
    <t>Total Monthly HRA Fees (PPPM) - 3,000 - 3,999 participants</t>
  </si>
  <si>
    <t>Total Monthly HRA Fees (PPPM) - 4,000 - 4,999 participants</t>
  </si>
  <si>
    <t>Please confirm your guaranteed rate cap for Years 4 &amp; 5 (as a % of prior year's HRA fee), and confirm whether this cap is the same for all enrollment tiers (if not, explain).</t>
  </si>
  <si>
    <t>Other HRA Admin Fees</t>
  </si>
  <si>
    <t>One Time Set-up fee</t>
  </si>
  <si>
    <t>Paper statements</t>
  </si>
  <si>
    <t>Debit card replacement</t>
  </si>
  <si>
    <t>Member decision support tools (e..g, plan modeler, treatment cost estimator)</t>
  </si>
  <si>
    <t>Health Savings Account participants</t>
  </si>
  <si>
    <t>Monthly HSA Fees</t>
  </si>
  <si>
    <t>HSA Account Administration Fee (PPPM)</t>
  </si>
  <si>
    <t>Total Monthly HSA Account Admin Fee</t>
  </si>
  <si>
    <t>Total HSA Admin Cost</t>
  </si>
  <si>
    <t>Enrollment Tiered HSA Fees - PPPM</t>
  </si>
  <si>
    <t>Total Monthly HSA Fees (PPPM) - Less than 1,000 participants</t>
  </si>
  <si>
    <t>Total Monthly HSA Fees (PPPM) - 1,000 - 1,999 participants</t>
  </si>
  <si>
    <t>Total Monthly HSA Fees (PPPM) - 2,000 - 2,999 participants</t>
  </si>
  <si>
    <t>Total Monthly HSA Fees (PPPM) - 3,000 - 3,999 participants</t>
  </si>
  <si>
    <t>Total Monthly HSA Fees (PPPM) - 4,000 - 4,999 participants</t>
  </si>
  <si>
    <t>Please confirm your guaranteed rate cap for Years 4 &amp; 5 (as a % of prior year's HSA fee), and confirm whether this cap is the same for all enrollment tiers (if not, explain).</t>
  </si>
  <si>
    <t>Other HSA Admin Fees</t>
  </si>
  <si>
    <t>Check transaction</t>
  </si>
  <si>
    <t>Non-sufficient funds</t>
  </si>
  <si>
    <t>ATM withdrawal</t>
  </si>
  <si>
    <t>Bank teller withdrawals</t>
  </si>
  <si>
    <t>Monthly investment - Payable by the employee</t>
  </si>
  <si>
    <t>Paper statements - Payable by the employee</t>
  </si>
  <si>
    <t>Check copy</t>
  </si>
  <si>
    <t>Check replacement</t>
  </si>
  <si>
    <t>Check stop payment</t>
  </si>
  <si>
    <t>Account closing</t>
  </si>
  <si>
    <t>Member decision support tools (e.g., plan modeler, treatment cost estimater)</t>
  </si>
  <si>
    <t xml:space="preserve">Excess Contribution Refund Fee </t>
  </si>
  <si>
    <t>1: Per Employee Per Month,</t>
  </si>
  <si>
    <t>2: Per Participant Per Month,</t>
  </si>
  <si>
    <t>3: Per Employee Per Year,</t>
  </si>
  <si>
    <t>4: Per Participant Per Year,</t>
  </si>
  <si>
    <t>5: Annual,</t>
  </si>
  <si>
    <t>6: One-time,</t>
  </si>
  <si>
    <t>7: Per Transaction,</t>
  </si>
  <si>
    <t>8: Not Applicable</t>
  </si>
  <si>
    <t>Components of your Total Monthly ASO Fees (PEPM)  Please provide the breakdown of the Total Medical ASO PEPM fee that you have provided by the items listed. If any of these items can't be broken out, please include the fee in the "Other Fees in Total ASO Fee" row and describe in Comments what is included in other fees. All items in this section should add up to your Total PEPM fee (see below for ASO Fee Calculation Check).</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</si>
</sst>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44" formatCode="_(&quot;$&quot;* #,##0.00_);_(&quot;$&quot;* \(#,##0.00\);_(&quot;$&quot;* &quot;-&quot;??_);_(@_)"/>
    <numFmt numFmtId="164" formatCode="\$#,##0.00_);[Red]&quot;($&quot;#,##0.00\)"/>
    <numFmt numFmtId="165" formatCode="\$#,##0.000"/>
    <numFmt numFmtId="166" formatCode="\$#,##0.00"/>
    <numFmt numFmtId="167" formatCode="##0.00%"/>
    <numFmt numFmtId="168" formatCode="0.0%"/>
  </numFmts>
  <fonts count="18" x14ac:knownFonts="1">
    <font>
      <sz val="8"/>
      <color rgb="FF000000"/>
      <name val="Arial"/>
    </font>
    <font>
      <b/>
      <sz val="8"/>
      <color rgb="FF000000"/>
      <name val="Arial"/>
      <family val="2"/>
    </font>
    <font>
      <b/>
      <sz val="8"/>
      <color rgb="FFFFFFFF"/>
      <name val="Arial"/>
      <family val="2"/>
    </font>
    <font>
      <sz val="8"/>
      <color rgb="FFFFFFFF"/>
      <name val="Arial"/>
      <family val="2"/>
    </font>
    <font>
      <sz val="8"/>
      <color rgb="FFFF0000"/>
      <name val="Arial"/>
      <family val="2"/>
    </font>
    <font>
      <sz val="8"/>
      <color rgb="FF000000"/>
      <name val="Arial"/>
      <family val="2"/>
    </font>
    <font>
      <b/>
      <sz val="10"/>
      <color theme="0"/>
      <name val="Arial"/>
      <family val="2"/>
    </font>
    <font>
      <b/>
      <sz val="12"/>
      <color theme="0"/>
      <name val="Arial"/>
      <family val="2"/>
    </font>
    <font>
      <sz val="10"/>
      <name val="Arial"/>
      <family val="2"/>
    </font>
    <font>
      <sz val="11"/>
      <color rgb="FF585858"/>
      <name val="Calibri"/>
      <family val="2"/>
      <scheme val="minor"/>
    </font>
    <font>
      <b/>
      <sz val="11"/>
      <color rgb="FF585858"/>
      <name val="Arial"/>
      <family val="2"/>
    </font>
    <font>
      <sz val="11"/>
      <color rgb="FF585858"/>
      <name val="Arial"/>
      <family val="2"/>
    </font>
    <font>
      <sz val="12"/>
      <color theme="1"/>
      <name val="Calibri"/>
      <family val="2"/>
      <scheme val="minor"/>
    </font>
    <font>
      <sz val="12"/>
      <color theme="1"/>
      <name val="Arial"/>
      <family val="2"/>
    </font>
    <font>
      <sz val="10"/>
      <color rgb="FF0000FF"/>
      <name val="Arial"/>
      <family val="2"/>
    </font>
    <font>
      <b/>
      <sz val="10"/>
      <color rgb="FF595959"/>
      <name val="Arial"/>
      <family val="2"/>
    </font>
    <font>
      <b/>
      <sz val="10"/>
      <color rgb="FF585858"/>
      <name val="Arial"/>
      <family val="2"/>
    </font>
    <font>
      <sz val="8"/>
      <color rgb="FFA20000"/>
      <name val="Arial"/>
      <family val="2"/>
    </font>
  </fonts>
  <fills count="14">
    <fill>
      <patternFill patternType="none"/>
    </fill>
    <fill>
      <patternFill patternType="gray125"/>
    </fill>
    <fill>
      <patternFill patternType="solid">
        <fgColor rgb="FF702082"/>
        <bgColor rgb="FF702082"/>
      </patternFill>
    </fill>
    <fill>
      <patternFill patternType="solid">
        <fgColor rgb="FFF2F2F2"/>
        <bgColor rgb="FFF2F2F2"/>
      </patternFill>
    </fill>
    <fill>
      <patternFill patternType="solid">
        <fgColor theme="7" tint="0.59999389629810485"/>
        <bgColor indexed="64"/>
      </patternFill>
    </fill>
    <fill>
      <patternFill patternType="solid">
        <fgColor rgb="FF7F35B2"/>
        <bgColor indexed="64"/>
      </patternFill>
    </fill>
    <fill>
      <patternFill patternType="solid">
        <fgColor theme="0"/>
        <bgColor indexed="64"/>
      </patternFill>
    </fill>
    <fill>
      <patternFill patternType="solid">
        <fgColor theme="5" tint="0.39997558519241921"/>
        <bgColor indexed="64"/>
      </patternFill>
    </fill>
    <fill>
      <patternFill patternType="solid">
        <fgColor indexed="22"/>
        <bgColor indexed="64"/>
      </patternFill>
    </fill>
    <fill>
      <patternFill patternType="solid">
        <fgColor indexed="43"/>
        <bgColor indexed="64"/>
      </patternFill>
    </fill>
    <fill>
      <patternFill patternType="solid">
        <fgColor indexed="47"/>
        <bgColor indexed="64"/>
      </patternFill>
    </fill>
    <fill>
      <patternFill patternType="solid">
        <fgColor rgb="FFFFFF99"/>
        <bgColor indexed="64"/>
      </patternFill>
    </fill>
    <fill>
      <patternFill patternType="solid">
        <fgColor rgb="FFC0C0C0"/>
        <bgColor indexed="64"/>
      </patternFill>
    </fill>
    <fill>
      <patternFill patternType="solid">
        <fgColor rgb="FFFFCC99"/>
        <bgColor rgb="FFFFF0D0"/>
      </patternFill>
    </fill>
  </fills>
  <borders count="15">
    <border>
      <left/>
      <right/>
      <top/>
      <bottom/>
      <diagonal/>
    </border>
    <border>
      <left style="thin">
        <color rgb="FF000000"/>
      </left>
      <right style="thin">
        <color rgb="FF000000"/>
      </right>
      <top style="thin">
        <color rgb="FF000000"/>
      </top>
      <bottom style="thin">
        <color rgb="FF000000"/>
      </bottom>
      <diagonal/>
    </border>
    <border>
      <left style="thin">
        <color theme="0" tint="-0.24994659260841701"/>
      </left>
      <right style="thin">
        <color theme="0" tint="-0.24994659260841701"/>
      </right>
      <top style="thin">
        <color theme="0" tint="-0.24994659260841701"/>
      </top>
      <bottom style="thin">
        <color theme="0" tint="-0.24994659260841701"/>
      </bottom>
      <diagonal/>
    </border>
    <border>
      <left style="thin">
        <color theme="0" tint="-0.24994659260841701"/>
      </left>
      <right/>
      <top style="thin">
        <color theme="0" tint="-0.24994659260841701"/>
      </top>
      <bottom style="thin">
        <color theme="0" tint="-0.24994659260841701"/>
      </bottom>
      <diagonal/>
    </border>
    <border>
      <left/>
      <right style="thin">
        <color theme="0" tint="-0.24994659260841701"/>
      </right>
      <top style="thin">
        <color theme="0" tint="-0.24994659260841701"/>
      </top>
      <bottom style="thin">
        <color theme="0" tint="-0.24994659260841701"/>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style="thin">
        <color indexed="64"/>
      </left>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s>
  <cellStyleXfs count="5">
    <xf numFmtId="0" fontId="0" fillId="0" borderId="0"/>
    <xf numFmtId="44" fontId="5" fillId="0" borderId="0" applyFont="0" applyFill="0" applyBorder="0" applyAlignment="0" applyProtection="0"/>
    <xf numFmtId="0" fontId="9" fillId="6" borderId="0" applyBorder="0">
      <alignment vertical="center"/>
    </xf>
    <xf numFmtId="0" fontId="12" fillId="6" borderId="0">
      <alignment vertical="center"/>
    </xf>
    <xf numFmtId="168" fontId="14" fillId="7" borderId="2" applyNumberFormat="0" applyProtection="0">
      <alignment horizontal="center"/>
      <protection locked="0"/>
    </xf>
  </cellStyleXfs>
  <cellXfs count="88">
    <xf numFmtId="0" fontId="0" fillId="0" borderId="0" xfId="0" applyAlignment="1">
      <alignment vertical="top" wrapText="1"/>
    </xf>
    <xf numFmtId="0" fontId="1" fillId="0" borderId="0" xfId="0" applyFont="1" applyAlignment="1">
      <alignment horizontal="right" vertical="top" wrapText="1"/>
    </xf>
    <xf numFmtId="0" fontId="0" fillId="0" borderId="0" xfId="0" applyAlignment="1">
      <alignment vertical="top"/>
    </xf>
    <xf numFmtId="0" fontId="1" fillId="0" borderId="0" xfId="0" applyFont="1" applyAlignment="1">
      <alignment horizontal="center" vertical="top" wrapText="1"/>
    </xf>
    <xf numFmtId="0" fontId="1" fillId="0" borderId="1" xfId="0" applyFont="1" applyBorder="1" applyAlignment="1">
      <alignment horizontal="center" vertical="top" wrapText="1"/>
    </xf>
    <xf numFmtId="0" fontId="2" fillId="2" borderId="1" xfId="0" applyFont="1" applyFill="1" applyBorder="1" applyAlignment="1">
      <alignment vertical="top" wrapText="1"/>
    </xf>
    <xf numFmtId="0" fontId="3" fillId="2" borderId="1" xfId="0" applyFont="1" applyFill="1" applyBorder="1" applyAlignment="1">
      <alignment vertical="top" wrapText="1"/>
    </xf>
    <xf numFmtId="0" fontId="0" fillId="3" borderId="1" xfId="0" applyFill="1" applyBorder="1" applyAlignment="1">
      <alignment vertical="top" wrapText="1"/>
    </xf>
    <xf numFmtId="0" fontId="0" fillId="0" borderId="1" xfId="0" applyBorder="1" applyAlignment="1">
      <alignment vertical="top" wrapText="1"/>
    </xf>
    <xf numFmtId="0" fontId="1" fillId="0" borderId="1" xfId="0" applyFont="1" applyBorder="1" applyAlignment="1">
      <alignment vertical="top" wrapText="1"/>
    </xf>
    <xf numFmtId="0" fontId="0" fillId="0" borderId="1" xfId="0" applyBorder="1" applyAlignment="1">
      <alignment horizontal="right" vertical="top" wrapText="1"/>
    </xf>
    <xf numFmtId="164" fontId="1" fillId="0" borderId="1" xfId="0" applyNumberFormat="1" applyFont="1" applyBorder="1" applyAlignment="1">
      <alignment horizontal="right" vertical="top" wrapText="1"/>
    </xf>
    <xf numFmtId="0" fontId="5" fillId="0" borderId="0" xfId="0" applyFont="1" applyAlignment="1">
      <alignment vertical="top"/>
    </xf>
    <xf numFmtId="0" fontId="1" fillId="4" borderId="1" xfId="0" applyFont="1" applyFill="1" applyBorder="1" applyAlignment="1">
      <alignment horizontal="left" vertical="top" wrapText="1"/>
    </xf>
    <xf numFmtId="0" fontId="5" fillId="3" borderId="1" xfId="0" applyFont="1" applyFill="1" applyBorder="1" applyAlignment="1">
      <alignment vertical="top" wrapText="1"/>
    </xf>
    <xf numFmtId="0" fontId="7" fillId="5" borderId="0" xfId="0" applyFont="1" applyFill="1" applyAlignment="1" applyProtection="1">
      <alignment horizontal="left" vertical="center" indent="1"/>
      <protection hidden="1"/>
    </xf>
    <xf numFmtId="0" fontId="0" fillId="5" borderId="0" xfId="0" applyFill="1" applyProtection="1">
      <protection hidden="1"/>
    </xf>
    <xf numFmtId="0" fontId="6" fillId="5" borderId="0" xfId="0" applyFont="1" applyFill="1" applyAlignment="1" applyProtection="1">
      <alignment horizontal="right" vertical="center"/>
      <protection hidden="1"/>
    </xf>
    <xf numFmtId="0" fontId="8" fillId="5" borderId="0" xfId="0" applyFont="1" applyFill="1" applyProtection="1">
      <protection hidden="1"/>
    </xf>
    <xf numFmtId="0" fontId="6" fillId="5" borderId="0" xfId="0" applyFont="1" applyFill="1" applyAlignment="1" applyProtection="1">
      <alignment horizontal="center" vertical="center"/>
      <protection hidden="1"/>
    </xf>
    <xf numFmtId="0" fontId="8" fillId="6" borderId="0" xfId="0" applyFont="1" applyFill="1" applyProtection="1">
      <protection hidden="1"/>
    </xf>
    <xf numFmtId="0" fontId="10" fillId="6" borderId="0" xfId="2" applyFont="1" applyProtection="1">
      <alignment vertical="center"/>
      <protection hidden="1"/>
    </xf>
    <xf numFmtId="0" fontId="11" fillId="6" borderId="0" xfId="2" applyFont="1" applyProtection="1">
      <alignment vertical="center"/>
      <protection hidden="1"/>
    </xf>
    <xf numFmtId="0" fontId="13" fillId="6" borderId="0" xfId="3" applyFont="1" applyProtection="1">
      <alignment vertical="center"/>
      <protection hidden="1"/>
    </xf>
    <xf numFmtId="0" fontId="11" fillId="6" borderId="0" xfId="2" applyFont="1" applyAlignment="1" applyProtection="1">
      <alignment horizontal="left" vertical="center"/>
      <protection hidden="1"/>
    </xf>
    <xf numFmtId="0" fontId="16" fillId="6" borderId="0" xfId="2" applyFont="1" applyProtection="1">
      <alignment vertical="center"/>
      <protection hidden="1"/>
    </xf>
    <xf numFmtId="0" fontId="16" fillId="6" borderId="0" xfId="2" applyFont="1" applyAlignment="1" applyProtection="1">
      <alignment vertical="center" wrapText="1"/>
      <protection hidden="1"/>
    </xf>
    <xf numFmtId="0" fontId="0" fillId="0" borderId="5" xfId="0" applyBorder="1" applyAlignment="1">
      <alignment horizontal="left"/>
    </xf>
    <xf numFmtId="0" fontId="0" fillId="0" borderId="6" xfId="0" applyBorder="1" applyAlignment="1">
      <alignment horizontal="left"/>
    </xf>
    <xf numFmtId="0" fontId="0" fillId="0" borderId="7" xfId="0" applyBorder="1" applyAlignment="1">
      <alignment horizontal="left"/>
    </xf>
    <xf numFmtId="0" fontId="11" fillId="6" borderId="8" xfId="2" applyFont="1" applyBorder="1" applyAlignment="1" applyProtection="1">
      <alignment horizontal="left" vertical="center"/>
      <protection hidden="1"/>
    </xf>
    <xf numFmtId="0" fontId="11" fillId="6" borderId="9" xfId="2" applyFont="1" applyBorder="1" applyAlignment="1" applyProtection="1">
      <alignment horizontal="left" vertical="center"/>
      <protection hidden="1"/>
    </xf>
    <xf numFmtId="0" fontId="0" fillId="0" borderId="10" xfId="0" applyBorder="1"/>
    <xf numFmtId="0" fontId="0" fillId="0" borderId="11" xfId="0" applyBorder="1" applyAlignment="1">
      <alignment horizontal="left"/>
    </xf>
    <xf numFmtId="0" fontId="11" fillId="6" borderId="6" xfId="2" applyFont="1" applyBorder="1" applyAlignment="1" applyProtection="1">
      <alignment horizontal="left" vertical="center"/>
      <protection hidden="1"/>
    </xf>
    <xf numFmtId="0" fontId="0" fillId="8" borderId="5" xfId="0" applyFill="1" applyBorder="1"/>
    <xf numFmtId="0" fontId="0" fillId="9" borderId="5" xfId="0" applyFill="1" applyBorder="1"/>
    <xf numFmtId="0" fontId="0" fillId="10" borderId="5" xfId="0" applyFill="1" applyBorder="1"/>
    <xf numFmtId="0" fontId="0" fillId="0" borderId="6" xfId="0" applyBorder="1"/>
    <xf numFmtId="0" fontId="0" fillId="0" borderId="7" xfId="0" applyBorder="1"/>
    <xf numFmtId="0" fontId="15" fillId="11" borderId="2" xfId="4" applyNumberFormat="1" applyFont="1" applyFill="1" applyAlignment="1" applyProtection="1">
      <protection locked="0"/>
    </xf>
    <xf numFmtId="3" fontId="0" fillId="12" borderId="1" xfId="0" applyNumberFormat="1" applyFill="1" applyBorder="1" applyAlignment="1">
      <alignment horizontal="right" vertical="top" wrapText="1"/>
    </xf>
    <xf numFmtId="165" fontId="0" fillId="13" borderId="1" xfId="0" applyNumberFormat="1" applyFill="1" applyBorder="1" applyAlignment="1">
      <alignment horizontal="right" vertical="top" wrapText="1"/>
    </xf>
    <xf numFmtId="166" fontId="0" fillId="13" borderId="1" xfId="0" applyNumberFormat="1" applyFill="1" applyBorder="1" applyAlignment="1">
      <alignment horizontal="right" vertical="top" wrapText="1"/>
    </xf>
    <xf numFmtId="167" fontId="0" fillId="13" borderId="1" xfId="0" applyNumberFormat="1" applyFill="1" applyBorder="1" applyAlignment="1">
      <alignment horizontal="right" vertical="top" wrapText="1"/>
    </xf>
    <xf numFmtId="0" fontId="4" fillId="0" borderId="0" xfId="0" applyFont="1" applyAlignment="1">
      <alignment vertical="top"/>
    </xf>
    <xf numFmtId="164" fontId="1" fillId="11" borderId="1" xfId="0" applyNumberFormat="1" applyFont="1" applyFill="1" applyBorder="1" applyAlignment="1">
      <alignment horizontal="right" vertical="top" wrapText="1"/>
    </xf>
    <xf numFmtId="0" fontId="1" fillId="11" borderId="1" xfId="0" applyFont="1" applyFill="1" applyBorder="1" applyAlignment="1">
      <alignment vertical="top" wrapText="1"/>
    </xf>
    <xf numFmtId="164" fontId="1" fillId="11" borderId="1" xfId="0" applyNumberFormat="1" applyFont="1" applyFill="1" applyBorder="1" applyAlignment="1">
      <alignment vertical="top" wrapText="1"/>
    </xf>
    <xf numFmtId="166" fontId="0" fillId="0" borderId="1" xfId="0" applyNumberFormat="1" applyBorder="1" applyAlignment="1">
      <alignment horizontal="right" vertical="top" wrapText="1"/>
    </xf>
    <xf numFmtId="167" fontId="0" fillId="0" borderId="1" xfId="0" applyNumberFormat="1" applyBorder="1" applyAlignment="1">
      <alignment horizontal="right" vertical="top" wrapText="1"/>
    </xf>
    <xf numFmtId="44" fontId="8" fillId="9" borderId="5" xfId="1" applyFont="1" applyFill="1" applyBorder="1" applyAlignment="1" applyProtection="1">
      <alignment wrapText="1"/>
      <protection locked="0"/>
    </xf>
    <xf numFmtId="3" fontId="0" fillId="0" borderId="1" xfId="0" applyNumberFormat="1" applyBorder="1" applyAlignment="1">
      <alignment horizontal="right" vertical="top" wrapText="1"/>
    </xf>
    <xf numFmtId="164" fontId="1" fillId="11" borderId="1" xfId="0" applyNumberFormat="1" applyFont="1" applyFill="1" applyBorder="1" applyAlignment="1" applyProtection="1">
      <alignment horizontal="right" vertical="top" wrapText="1"/>
      <protection locked="0"/>
    </xf>
    <xf numFmtId="0" fontId="1" fillId="11" borderId="1" xfId="0" applyFont="1" applyFill="1" applyBorder="1" applyAlignment="1" applyProtection="1">
      <alignment vertical="top" wrapText="1"/>
      <protection locked="0"/>
    </xf>
    <xf numFmtId="10" fontId="1" fillId="11" borderId="1" xfId="0" applyNumberFormat="1" applyFont="1" applyFill="1" applyBorder="1" applyAlignment="1" applyProtection="1">
      <alignment vertical="top" wrapText="1"/>
      <protection locked="0"/>
    </xf>
    <xf numFmtId="0" fontId="0" fillId="11" borderId="1" xfId="0" applyFill="1" applyBorder="1" applyAlignment="1" applyProtection="1">
      <alignment vertical="top" wrapText="1"/>
      <protection locked="0"/>
    </xf>
    <xf numFmtId="164" fontId="1" fillId="11" borderId="1" xfId="0" applyNumberFormat="1" applyFont="1" applyFill="1" applyBorder="1" applyAlignment="1" applyProtection="1">
      <alignment vertical="top" wrapText="1"/>
      <protection locked="0"/>
    </xf>
    <xf numFmtId="0" fontId="1" fillId="11" borderId="12" xfId="0" applyFont="1" applyFill="1" applyBorder="1" applyAlignment="1" applyProtection="1">
      <alignment vertical="top" wrapText="1"/>
      <protection locked="0"/>
    </xf>
    <xf numFmtId="0" fontId="1" fillId="11" borderId="13" xfId="0" applyFont="1" applyFill="1" applyBorder="1" applyAlignment="1" applyProtection="1">
      <alignment vertical="top" wrapText="1"/>
      <protection locked="0"/>
    </xf>
    <xf numFmtId="0" fontId="1" fillId="11" borderId="14" xfId="0" applyFont="1" applyFill="1" applyBorder="1" applyAlignment="1" applyProtection="1">
      <alignment vertical="top" wrapText="1"/>
      <protection locked="0"/>
    </xf>
    <xf numFmtId="0" fontId="1" fillId="11" borderId="12" xfId="0" applyFont="1" applyFill="1" applyBorder="1" applyAlignment="1" applyProtection="1">
      <alignment horizontal="center" vertical="top" wrapText="1"/>
      <protection locked="0"/>
    </xf>
    <xf numFmtId="0" fontId="1" fillId="11" borderId="13" xfId="0" applyFont="1" applyFill="1" applyBorder="1" applyAlignment="1" applyProtection="1">
      <alignment horizontal="center" vertical="top" wrapText="1"/>
      <protection locked="0"/>
    </xf>
    <xf numFmtId="0" fontId="1" fillId="11" borderId="14" xfId="0" applyFont="1" applyFill="1" applyBorder="1" applyAlignment="1" applyProtection="1">
      <alignment horizontal="center" vertical="top" wrapText="1"/>
      <protection locked="0"/>
    </xf>
    <xf numFmtId="0" fontId="15" fillId="11" borderId="3" xfId="4" applyNumberFormat="1" applyFont="1" applyFill="1" applyBorder="1" applyProtection="1">
      <alignment horizontal="center"/>
    </xf>
    <xf numFmtId="0" fontId="15" fillId="11" borderId="4" xfId="4" applyNumberFormat="1" applyFont="1" applyFill="1" applyBorder="1" applyProtection="1">
      <alignment horizontal="center"/>
    </xf>
    <xf numFmtId="0" fontId="17" fillId="0" borderId="1" xfId="0" applyFont="1" applyBorder="1" applyAlignment="1">
      <alignment vertical="top" wrapText="1"/>
    </xf>
    <xf numFmtId="0" fontId="15" fillId="11" borderId="3" xfId="4" applyNumberFormat="1" applyFont="1" applyFill="1" applyBorder="1" applyProtection="1">
      <alignment horizontal="center"/>
      <protection locked="0"/>
    </xf>
    <xf numFmtId="0" fontId="15" fillId="11" borderId="4" xfId="4" applyNumberFormat="1" applyFont="1" applyFill="1" applyBorder="1" applyProtection="1">
      <alignment horizontal="center"/>
      <protection locked="0"/>
    </xf>
    <xf numFmtId="0" fontId="0" fillId="11" borderId="12" xfId="0" applyFill="1" applyBorder="1" applyAlignment="1" applyProtection="1">
      <alignment vertical="top"/>
      <protection locked="0"/>
    </xf>
    <xf numFmtId="0" fontId="0" fillId="11" borderId="13" xfId="0" applyFill="1" applyBorder="1" applyAlignment="1" applyProtection="1">
      <alignment vertical="top"/>
      <protection locked="0"/>
    </xf>
    <xf numFmtId="0" fontId="0" fillId="11" borderId="14" xfId="0" applyFill="1" applyBorder="1" applyAlignment="1" applyProtection="1">
      <alignment vertical="top"/>
      <protection locked="0"/>
    </xf>
    <xf numFmtId="0" fontId="1" fillId="11" borderId="12" xfId="0" applyFont="1" applyFill="1" applyBorder="1" applyAlignment="1" applyProtection="1">
      <alignment horizontal="center" vertical="top"/>
      <protection locked="0"/>
    </xf>
    <xf numFmtId="0" fontId="1" fillId="11" borderId="13" xfId="0" applyFont="1" applyFill="1" applyBorder="1" applyAlignment="1" applyProtection="1">
      <alignment horizontal="center" vertical="top"/>
      <protection locked="0"/>
    </xf>
    <xf numFmtId="0" fontId="1" fillId="11" borderId="14" xfId="0" applyFont="1" applyFill="1" applyBorder="1" applyAlignment="1" applyProtection="1">
      <alignment horizontal="center" vertical="top"/>
      <protection locked="0"/>
    </xf>
    <xf numFmtId="0" fontId="1" fillId="11" borderId="12" xfId="0" applyFont="1" applyFill="1" applyBorder="1" applyAlignment="1" applyProtection="1">
      <alignment vertical="top"/>
      <protection locked="0"/>
    </xf>
    <xf numFmtId="0" fontId="1" fillId="11" borderId="13" xfId="0" applyFont="1" applyFill="1" applyBorder="1" applyAlignment="1" applyProtection="1">
      <alignment vertical="top"/>
      <protection locked="0"/>
    </xf>
    <xf numFmtId="0" fontId="1" fillId="11" borderId="14" xfId="0" applyFont="1" applyFill="1" applyBorder="1" applyAlignment="1" applyProtection="1">
      <alignment vertical="top"/>
      <protection locked="0"/>
    </xf>
    <xf numFmtId="0" fontId="1" fillId="0" borderId="1" xfId="0" applyFont="1" applyBorder="1" applyAlignment="1">
      <alignment vertical="top"/>
    </xf>
    <xf numFmtId="0" fontId="0" fillId="0" borderId="1" xfId="0" applyBorder="1" applyAlignment="1">
      <alignment vertical="top"/>
    </xf>
    <xf numFmtId="0" fontId="1" fillId="11" borderId="12" xfId="0" applyFont="1" applyFill="1" applyBorder="1" applyAlignment="1" applyProtection="1">
      <alignment horizontal="center" vertical="top" wrapText="1"/>
      <protection locked="0"/>
    </xf>
    <xf numFmtId="0" fontId="1" fillId="11" borderId="13" xfId="0" applyFont="1" applyFill="1" applyBorder="1" applyAlignment="1" applyProtection="1">
      <alignment horizontal="center" vertical="top" wrapText="1"/>
      <protection locked="0"/>
    </xf>
    <xf numFmtId="0" fontId="1" fillId="11" borderId="14" xfId="0" applyFont="1" applyFill="1" applyBorder="1" applyAlignment="1" applyProtection="1">
      <alignment horizontal="center" vertical="top" wrapText="1"/>
      <protection locked="0"/>
    </xf>
    <xf numFmtId="0" fontId="1" fillId="0" borderId="0" xfId="0" applyFont="1" applyAlignment="1">
      <alignment horizontal="center" vertical="top" wrapText="1"/>
    </xf>
    <xf numFmtId="0" fontId="0" fillId="0" borderId="0" xfId="0" applyAlignment="1">
      <alignment vertical="top" wrapText="1"/>
    </xf>
    <xf numFmtId="0" fontId="0" fillId="11" borderId="1" xfId="0" applyFill="1" applyBorder="1" applyAlignment="1" applyProtection="1">
      <alignment vertical="top" wrapText="1"/>
      <protection locked="0"/>
    </xf>
    <xf numFmtId="0" fontId="15" fillId="11" borderId="3" xfId="4" applyNumberFormat="1" applyFont="1" applyFill="1" applyBorder="1" applyProtection="1">
      <alignment horizontal="center"/>
    </xf>
    <xf numFmtId="0" fontId="15" fillId="11" borderId="4" xfId="4" applyNumberFormat="1" applyFont="1" applyFill="1" applyBorder="1" applyProtection="1">
      <alignment horizontal="center"/>
    </xf>
  </cellXfs>
  <cellStyles count="5">
    <cellStyle name="Currency" xfId="1" builtinId="4"/>
    <cellStyle name="Input (Req)" xfId="4" xr:uid="{B3505758-452A-4F56-AFE9-D5C7D22EEF52}"/>
    <cellStyle name="Normal" xfId="0" builtinId="0"/>
    <cellStyle name="Setup5" xfId="2" xr:uid="{49C6ED7C-A3B9-4856-A0F4-C17870FE9DAC}"/>
    <cellStyle name="SetupNormal" xfId="3" xr:uid="{FA281772-0E51-4D35-B695-864EDE188DE8}"/>
  </cellStyles>
  <dxfs count="14">
    <dxf>
      <font>
        <color theme="1" tint="0.34998626667073579"/>
      </font>
    </dxf>
    <dxf>
      <font>
        <color rgb="FF808000"/>
      </font>
    </dxf>
    <dxf>
      <font>
        <color theme="1" tint="0.34998626667073579"/>
      </font>
    </dxf>
    <dxf>
      <font>
        <color rgb="FF808000"/>
      </font>
    </dxf>
    <dxf>
      <font>
        <color theme="1" tint="0.34998626667073579"/>
      </font>
    </dxf>
    <dxf>
      <font>
        <color rgb="FF808000"/>
      </font>
    </dxf>
    <dxf>
      <font>
        <color theme="1" tint="0.34998626667073579"/>
      </font>
    </dxf>
    <dxf>
      <font>
        <color rgb="FF808000"/>
      </font>
    </dxf>
    <dxf>
      <font>
        <color theme="1" tint="0.34998626667073579"/>
      </font>
    </dxf>
    <dxf>
      <font>
        <color rgb="FF808000"/>
      </font>
    </dxf>
    <dxf>
      <font>
        <color theme="1" tint="0.34998626667073579"/>
      </font>
    </dxf>
    <dxf>
      <font>
        <color rgb="FF808000"/>
      </font>
    </dxf>
    <dxf>
      <font>
        <color theme="1" tint="0.34998626667073579"/>
      </font>
    </dxf>
    <dxf>
      <font>
        <color rgb="FF808000"/>
      </font>
    </dxf>
  </dxfs>
  <tableStyles count="0" defaultTableStyle="TableStyleMedium9"/>
  <colors>
    <mruColors>
      <color rgb="FFFFFF99"/>
      <color rgb="FFFFCC99"/>
      <color rgb="FFC0C0C0"/>
      <color rgb="FFFFFFCC"/>
      <color rgb="FFFFFF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A0F3653-938A-40B7-A18C-AE75ABE51A8A}">
  <dimension ref="B2:J26"/>
  <sheetViews>
    <sheetView tabSelected="1" workbookViewId="0">
      <selection activeCell="G9" sqref="G9"/>
    </sheetView>
  </sheetViews>
  <sheetFormatPr defaultColWidth="10.85546875" defaultRowHeight="13.2" x14ac:dyDescent="0.25"/>
  <cols>
    <col min="1" max="2" width="3.140625" style="20" customWidth="1"/>
    <col min="3" max="3" width="19" style="20" customWidth="1"/>
    <col min="4" max="4" width="38" style="20" customWidth="1"/>
    <col min="5" max="5" width="15.42578125" style="20" customWidth="1"/>
    <col min="6" max="6" width="16" style="20" customWidth="1"/>
    <col min="7" max="7" width="7.42578125" style="20" customWidth="1"/>
    <col min="8" max="8" width="20.7109375" style="20" customWidth="1"/>
    <col min="9" max="9" width="38.85546875" style="20" customWidth="1"/>
    <col min="10" max="16384" width="10.85546875" style="20"/>
  </cols>
  <sheetData>
    <row r="2" spans="2:10" ht="15.6" x14ac:dyDescent="0.25">
      <c r="B2" s="15" t="s">
        <v>0</v>
      </c>
      <c r="C2" s="16"/>
      <c r="D2" s="16"/>
      <c r="E2" s="17"/>
      <c r="F2" s="19"/>
      <c r="G2" s="18"/>
      <c r="H2" s="18"/>
      <c r="I2" s="17"/>
      <c r="J2" s="18"/>
    </row>
    <row r="4" spans="2:10" ht="15" customHeight="1" x14ac:dyDescent="0.25">
      <c r="B4" s="21" t="s">
        <v>1</v>
      </c>
      <c r="C4" s="21"/>
      <c r="D4" s="22"/>
      <c r="E4" s="22"/>
      <c r="F4" s="23"/>
    </row>
    <row r="5" spans="2:10" ht="15" customHeight="1" x14ac:dyDescent="0.25">
      <c r="B5" s="21"/>
      <c r="C5" s="24" t="s">
        <v>2</v>
      </c>
      <c r="D5" s="22"/>
      <c r="E5" s="22"/>
      <c r="F5" s="23"/>
    </row>
    <row r="6" spans="2:10" ht="15" x14ac:dyDescent="0.25">
      <c r="B6" s="22"/>
      <c r="C6" s="22"/>
      <c r="D6" s="22"/>
      <c r="E6" s="22"/>
      <c r="F6" s="23"/>
    </row>
    <row r="7" spans="2:10" x14ac:dyDescent="0.25">
      <c r="C7" s="25" t="s">
        <v>3</v>
      </c>
      <c r="D7" s="40"/>
    </row>
    <row r="9" spans="2:10" ht="13.8" x14ac:dyDescent="0.25">
      <c r="B9" s="21" t="s">
        <v>4</v>
      </c>
      <c r="C9" s="21"/>
    </row>
    <row r="10" spans="2:10" ht="13.8" x14ac:dyDescent="0.25">
      <c r="B10" s="21"/>
      <c r="C10" s="24" t="s">
        <v>5</v>
      </c>
    </row>
    <row r="12" spans="2:10" ht="13.8" x14ac:dyDescent="0.25">
      <c r="B12" s="30" t="s">
        <v>6</v>
      </c>
      <c r="C12" s="32"/>
      <c r="D12" s="38"/>
      <c r="E12" s="39"/>
      <c r="F12" s="35"/>
    </row>
    <row r="13" spans="2:10" ht="13.8" x14ac:dyDescent="0.25">
      <c r="B13" s="34" t="s">
        <v>7</v>
      </c>
      <c r="C13" s="27"/>
      <c r="D13" s="27"/>
      <c r="E13" s="28"/>
      <c r="F13" s="36"/>
    </row>
    <row r="14" spans="2:10" ht="13.8" x14ac:dyDescent="0.25">
      <c r="B14" s="31" t="s">
        <v>8</v>
      </c>
      <c r="C14" s="33"/>
      <c r="D14" s="28"/>
      <c r="E14" s="29"/>
      <c r="F14" s="37"/>
    </row>
    <row r="17" spans="2:3" ht="14.25" customHeight="1" x14ac:dyDescent="0.25">
      <c r="B17" s="21" t="s">
        <v>9</v>
      </c>
    </row>
    <row r="18" spans="2:3" ht="14.25" customHeight="1" x14ac:dyDescent="0.25">
      <c r="C18" s="24" t="s">
        <v>10</v>
      </c>
    </row>
    <row r="19" spans="2:3" ht="13.8" x14ac:dyDescent="0.25">
      <c r="C19" s="24" t="s">
        <v>11</v>
      </c>
    </row>
    <row r="20" spans="2:3" ht="13.8" x14ac:dyDescent="0.25">
      <c r="C20" s="24" t="s">
        <v>12</v>
      </c>
    </row>
    <row r="21" spans="2:3" ht="13.8" x14ac:dyDescent="0.25">
      <c r="C21" s="24"/>
    </row>
    <row r="22" spans="2:3" ht="13.8" x14ac:dyDescent="0.25">
      <c r="C22" s="24"/>
    </row>
    <row r="23" spans="2:3" ht="13.8" x14ac:dyDescent="0.25">
      <c r="C23" s="24"/>
    </row>
    <row r="24" spans="2:3" ht="13.8" x14ac:dyDescent="0.25">
      <c r="C24" s="24"/>
    </row>
    <row r="25" spans="2:3" ht="13.8" x14ac:dyDescent="0.25">
      <c r="C25" s="24"/>
    </row>
    <row r="26" spans="2:3" ht="13.8" x14ac:dyDescent="0.25">
      <c r="C26" s="24"/>
    </row>
  </sheetData>
  <sheetProtection formatCells="0"/>
  <conditionalFormatting sqref="D7">
    <cfRule type="expression" dxfId="13" priority="1">
      <formula>AND(D7=AJ7,NOT(ISBLANK(AJ7)))</formula>
    </cfRule>
    <cfRule type="expression" dxfId="12" priority="2">
      <formula>AND(D7=BG7,BG7&lt;&gt;"")</formula>
    </cfRule>
  </conditionalFormatting>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B1:J82"/>
  <sheetViews>
    <sheetView workbookViewId="0">
      <pane xSplit="2" ySplit="8" topLeftCell="C67" activePane="bottomRight" state="frozen"/>
      <selection pane="topRight"/>
      <selection pane="bottomLeft"/>
      <selection pane="bottomRight" activeCell="C4" sqref="C4"/>
    </sheetView>
  </sheetViews>
  <sheetFormatPr defaultRowHeight="10.199999999999999" x14ac:dyDescent="0.2"/>
  <cols>
    <col min="1" max="1" width="5" customWidth="1"/>
    <col min="2" max="2" width="63.42578125" customWidth="1"/>
    <col min="3" max="8" width="16" customWidth="1"/>
  </cols>
  <sheetData>
    <row r="1" spans="2:8" ht="13.2" x14ac:dyDescent="0.2">
      <c r="B1" s="25" t="s">
        <v>13</v>
      </c>
      <c r="C1" s="12"/>
    </row>
    <row r="2" spans="2:8" ht="13.2" x14ac:dyDescent="0.2">
      <c r="B2" s="25" t="s">
        <v>14</v>
      </c>
      <c r="C2" s="2"/>
    </row>
    <row r="3" spans="2:8" x14ac:dyDescent="0.2">
      <c r="B3" s="1"/>
      <c r="C3" s="2"/>
    </row>
    <row r="4" spans="2:8" ht="13.2" x14ac:dyDescent="0.25">
      <c r="B4" s="25" t="s">
        <v>3</v>
      </c>
      <c r="C4" s="64" cm="1">
        <f t="array" ref="C4">'Vendor Instructions'!D7:D7</f>
        <v>0</v>
      </c>
      <c r="D4" s="65"/>
    </row>
    <row r="5" spans="2:8" ht="13.2" x14ac:dyDescent="0.25">
      <c r="B5" s="25" t="s">
        <v>15</v>
      </c>
      <c r="C5" s="67"/>
      <c r="D5" s="68"/>
    </row>
    <row r="6" spans="2:8" ht="26.4" x14ac:dyDescent="0.25">
      <c r="B6" s="26" t="s">
        <v>16</v>
      </c>
      <c r="C6" s="67"/>
      <c r="D6" s="68"/>
    </row>
    <row r="7" spans="2:8" ht="12" customHeight="1" x14ac:dyDescent="0.2">
      <c r="C7" s="3"/>
    </row>
    <row r="8" spans="2:8" ht="30.6" x14ac:dyDescent="0.2">
      <c r="B8" s="13" t="s">
        <v>14</v>
      </c>
      <c r="C8" s="4" t="s">
        <v>17</v>
      </c>
      <c r="D8" s="4" t="s">
        <v>18</v>
      </c>
      <c r="E8" s="4" t="s">
        <v>19</v>
      </c>
      <c r="F8" s="4" t="s">
        <v>20</v>
      </c>
      <c r="G8" s="4" t="s">
        <v>21</v>
      </c>
      <c r="H8" s="4" t="s">
        <v>22</v>
      </c>
    </row>
    <row r="9" spans="2:8" x14ac:dyDescent="0.2">
      <c r="B9" s="5" t="s">
        <v>23</v>
      </c>
      <c r="C9" s="6"/>
      <c r="D9" s="6"/>
      <c r="E9" s="6"/>
      <c r="F9" s="6"/>
      <c r="G9" s="6"/>
      <c r="H9" s="6"/>
    </row>
    <row r="10" spans="2:8" ht="20.399999999999999" x14ac:dyDescent="0.2">
      <c r="B10" s="7" t="s">
        <v>24</v>
      </c>
      <c r="C10" s="41">
        <v>37163</v>
      </c>
      <c r="D10" s="41">
        <v>37184</v>
      </c>
      <c r="E10" s="41">
        <v>37184</v>
      </c>
      <c r="F10" s="41">
        <v>37184</v>
      </c>
      <c r="G10" s="41">
        <v>37184</v>
      </c>
      <c r="H10" s="8"/>
    </row>
    <row r="11" spans="2:8" x14ac:dyDescent="0.2">
      <c r="B11" s="5" t="s">
        <v>25</v>
      </c>
      <c r="C11" s="6"/>
      <c r="D11" s="6"/>
      <c r="E11" s="6"/>
      <c r="F11" s="6"/>
      <c r="G11" s="6"/>
      <c r="H11" s="6"/>
    </row>
    <row r="12" spans="2:8" x14ac:dyDescent="0.2">
      <c r="B12" s="7" t="s">
        <v>26</v>
      </c>
      <c r="C12" s="53"/>
      <c r="D12" s="11"/>
      <c r="E12" s="11"/>
      <c r="F12" s="11"/>
      <c r="G12" s="11"/>
      <c r="H12" s="54"/>
    </row>
    <row r="13" spans="2:8" x14ac:dyDescent="0.2">
      <c r="B13" s="5" t="s">
        <v>27</v>
      </c>
      <c r="C13" s="6"/>
      <c r="D13" s="6"/>
      <c r="E13" s="6"/>
      <c r="F13" s="6"/>
      <c r="G13" s="6"/>
      <c r="H13" s="6"/>
    </row>
    <row r="14" spans="2:8" x14ac:dyDescent="0.2">
      <c r="B14" s="7" t="s">
        <v>28</v>
      </c>
      <c r="C14" s="53"/>
      <c r="D14" s="53"/>
      <c r="E14" s="53"/>
      <c r="F14" s="8"/>
      <c r="G14" s="8"/>
      <c r="H14" s="54"/>
    </row>
    <row r="15" spans="2:8" x14ac:dyDescent="0.2">
      <c r="B15" s="7" t="s">
        <v>29</v>
      </c>
      <c r="C15" s="8"/>
      <c r="D15" s="8"/>
      <c r="E15" s="8"/>
      <c r="F15" s="55"/>
      <c r="G15" s="55"/>
      <c r="H15" s="56"/>
    </row>
    <row r="16" spans="2:8" ht="72.75" customHeight="1" x14ac:dyDescent="0.2">
      <c r="B16" s="9" t="s">
        <v>152</v>
      </c>
      <c r="C16" s="9"/>
      <c r="D16" s="8"/>
      <c r="E16" s="8"/>
      <c r="F16" s="8"/>
      <c r="G16" s="8"/>
      <c r="H16" s="8"/>
    </row>
    <row r="17" spans="2:10" x14ac:dyDescent="0.2">
      <c r="B17" s="7" t="s">
        <v>30</v>
      </c>
      <c r="C17" s="53"/>
      <c r="D17" s="53"/>
      <c r="E17" s="53"/>
      <c r="F17" s="8"/>
      <c r="G17" s="8"/>
      <c r="H17" s="56"/>
    </row>
    <row r="18" spans="2:10" x14ac:dyDescent="0.2">
      <c r="B18" s="7" t="s">
        <v>31</v>
      </c>
      <c r="C18" s="53"/>
      <c r="D18" s="53"/>
      <c r="E18" s="53"/>
      <c r="F18" s="8"/>
      <c r="G18" s="8"/>
      <c r="H18" s="56"/>
    </row>
    <row r="19" spans="2:10" x14ac:dyDescent="0.2">
      <c r="B19" s="7" t="s">
        <v>32</v>
      </c>
      <c r="C19" s="53"/>
      <c r="D19" s="53"/>
      <c r="E19" s="53"/>
      <c r="F19" s="8"/>
      <c r="G19" s="8"/>
      <c r="H19" s="56"/>
    </row>
    <row r="20" spans="2:10" x14ac:dyDescent="0.2">
      <c r="B20" s="7" t="s">
        <v>33</v>
      </c>
      <c r="C20" s="53"/>
      <c r="D20" s="53"/>
      <c r="E20" s="53"/>
      <c r="F20" s="8"/>
      <c r="G20" s="8"/>
      <c r="H20" s="56"/>
    </row>
    <row r="21" spans="2:10" x14ac:dyDescent="0.2">
      <c r="B21" s="7" t="s">
        <v>34</v>
      </c>
      <c r="C21" s="53"/>
      <c r="D21" s="53"/>
      <c r="E21" s="53"/>
      <c r="F21" s="8"/>
      <c r="G21" s="8"/>
      <c r="H21" s="56"/>
    </row>
    <row r="22" spans="2:10" ht="20.399999999999999" x14ac:dyDescent="0.2">
      <c r="B22" s="7" t="s">
        <v>35</v>
      </c>
      <c r="C22" s="53"/>
      <c r="D22" s="53"/>
      <c r="E22" s="53"/>
      <c r="F22" s="8"/>
      <c r="G22" s="8"/>
      <c r="H22" s="56"/>
    </row>
    <row r="23" spans="2:10" x14ac:dyDescent="0.2">
      <c r="B23" s="7" t="s">
        <v>36</v>
      </c>
      <c r="C23" s="53"/>
      <c r="D23" s="53"/>
      <c r="E23" s="53"/>
      <c r="F23" s="8"/>
      <c r="G23" s="8"/>
      <c r="H23" s="56"/>
    </row>
    <row r="24" spans="2:10" ht="20.399999999999999" x14ac:dyDescent="0.2">
      <c r="B24" s="7" t="s">
        <v>37</v>
      </c>
      <c r="C24" s="53"/>
      <c r="D24" s="53"/>
      <c r="E24" s="53"/>
      <c r="F24" s="8"/>
      <c r="G24" s="8"/>
      <c r="H24" s="56"/>
    </row>
    <row r="25" spans="2:10" x14ac:dyDescent="0.2">
      <c r="B25" s="7" t="s">
        <v>38</v>
      </c>
      <c r="C25" s="53"/>
      <c r="D25" s="53"/>
      <c r="E25" s="53"/>
      <c r="F25" s="8"/>
      <c r="G25" s="8"/>
      <c r="H25" s="56"/>
    </row>
    <row r="26" spans="2:10" x14ac:dyDescent="0.2">
      <c r="B26" s="7" t="s">
        <v>39</v>
      </c>
      <c r="C26" s="53"/>
      <c r="D26" s="53"/>
      <c r="E26" s="53"/>
      <c r="F26" s="8"/>
      <c r="G26" s="8"/>
      <c r="H26" s="56"/>
    </row>
    <row r="27" spans="2:10" x14ac:dyDescent="0.2">
      <c r="B27" s="7" t="s">
        <v>40</v>
      </c>
      <c r="C27" s="53"/>
      <c r="D27" s="53"/>
      <c r="E27" s="53"/>
      <c r="F27" s="8"/>
      <c r="G27" s="8"/>
      <c r="H27" s="56"/>
    </row>
    <row r="28" spans="2:10" x14ac:dyDescent="0.2">
      <c r="B28" s="7" t="s">
        <v>41</v>
      </c>
      <c r="C28" s="53"/>
      <c r="D28" s="53"/>
      <c r="E28" s="53"/>
      <c r="F28" s="8"/>
      <c r="G28" s="8"/>
      <c r="H28" s="56"/>
    </row>
    <row r="29" spans="2:10" x14ac:dyDescent="0.2">
      <c r="B29" s="7" t="s">
        <v>42</v>
      </c>
      <c r="C29" s="53"/>
      <c r="D29" s="53"/>
      <c r="E29" s="53"/>
      <c r="F29" s="8"/>
      <c r="G29" s="8"/>
      <c r="H29" s="56"/>
    </row>
    <row r="30" spans="2:10" x14ac:dyDescent="0.2">
      <c r="B30" s="7" t="s">
        <v>43</v>
      </c>
      <c r="C30" s="42">
        <f>SUM(C16:C29)</f>
        <v>0</v>
      </c>
      <c r="D30" s="42">
        <f t="shared" ref="D30:E30" si="0">SUM(D16:D29)</f>
        <v>0</v>
      </c>
      <c r="E30" s="42">
        <f t="shared" si="0"/>
        <v>0</v>
      </c>
      <c r="F30" s="8"/>
      <c r="G30" s="8"/>
      <c r="H30" s="8"/>
    </row>
    <row r="31" spans="2:10" ht="32.25" customHeight="1" x14ac:dyDescent="0.2">
      <c r="B31" s="7" t="s">
        <v>44</v>
      </c>
      <c r="C31" s="66" t="str">
        <f>IF(ABS(C14-C30)&gt;=0.0001, "Warning: Computed total of components does not match manual input of "&amp;C14&amp;" for ""Base Monthly ASO Fees (PEPM)""", "")</f>
        <v/>
      </c>
      <c r="D31" s="66" t="str">
        <f>IF(ABS(D14-D30)&gt;=0.0001, "Warning: Computed total of components does not match manual input of "&amp;D14&amp;" for ""Base Monthly ASO Fees (PEPM)""", "")</f>
        <v/>
      </c>
      <c r="E31" s="66" t="str">
        <f>IF(ABS(E14-E30)&gt;=0.0001, "Warning: Computed total of components does not match manual input of "&amp;E14&amp;" for ""Base Monthly ASO Fees (PEPM)""", "")</f>
        <v/>
      </c>
      <c r="F31" s="8"/>
      <c r="G31" s="8"/>
      <c r="H31" s="8"/>
    </row>
    <row r="32" spans="2:10" hidden="1" x14ac:dyDescent="0.2">
      <c r="B32" s="5" t="s">
        <v>45</v>
      </c>
      <c r="C32" s="6"/>
      <c r="D32" s="6"/>
      <c r="E32" s="6"/>
      <c r="F32" s="6"/>
      <c r="G32" s="6"/>
      <c r="H32" s="6"/>
      <c r="J32" s="45"/>
    </row>
    <row r="33" spans="2:10" hidden="1" x14ac:dyDescent="0.2">
      <c r="B33" s="7" t="s">
        <v>46</v>
      </c>
      <c r="C33" s="43">
        <f>C14*C10</f>
        <v>0</v>
      </c>
      <c r="D33" s="43">
        <f>D14*D10</f>
        <v>0</v>
      </c>
      <c r="E33" s="43">
        <f>E14*E10</f>
        <v>0</v>
      </c>
      <c r="F33" s="43">
        <f>E14*F10*(F15+1)</f>
        <v>0</v>
      </c>
      <c r="G33" s="43">
        <f>E14*(F15+1)*(G15+1)*G10</f>
        <v>0</v>
      </c>
      <c r="H33" s="8"/>
      <c r="J33" s="45"/>
    </row>
    <row r="34" spans="2:10" hidden="1" x14ac:dyDescent="0.2">
      <c r="B34" s="7" t="s">
        <v>47</v>
      </c>
      <c r="C34" s="43">
        <f>C33*12</f>
        <v>0</v>
      </c>
      <c r="D34" s="43">
        <f>D33*12</f>
        <v>0</v>
      </c>
      <c r="E34" s="43">
        <f>E33*12</f>
        <v>0</v>
      </c>
      <c r="F34" s="43">
        <f>F33*12</f>
        <v>0</v>
      </c>
      <c r="G34" s="43">
        <f>G33*12</f>
        <v>0</v>
      </c>
      <c r="H34" s="8"/>
      <c r="J34" s="45"/>
    </row>
    <row r="35" spans="2:10" ht="20.399999999999999" hidden="1" x14ac:dyDescent="0.2">
      <c r="B35" s="7" t="s">
        <v>48</v>
      </c>
      <c r="C35" s="43" t="s">
        <v>49</v>
      </c>
      <c r="D35" s="43">
        <f>D34-C34</f>
        <v>0</v>
      </c>
      <c r="E35" s="43">
        <f>E34-D34</f>
        <v>0</v>
      </c>
      <c r="F35" s="43">
        <f>F34-E34</f>
        <v>0</v>
      </c>
      <c r="G35" s="43">
        <f>G34-F34</f>
        <v>0</v>
      </c>
      <c r="H35" s="8"/>
      <c r="J35" s="45"/>
    </row>
    <row r="36" spans="2:10" ht="20.399999999999999" hidden="1" x14ac:dyDescent="0.2">
      <c r="B36" s="7" t="s">
        <v>50</v>
      </c>
      <c r="C36" s="44" t="s">
        <v>51</v>
      </c>
      <c r="D36" s="44" t="e">
        <f>D35/C34</f>
        <v>#DIV/0!</v>
      </c>
      <c r="E36" s="44" t="e">
        <f>E35/D34</f>
        <v>#DIV/0!</v>
      </c>
      <c r="F36" s="44" t="e">
        <f>F35/E34</f>
        <v>#DIV/0!</v>
      </c>
      <c r="G36" s="44" t="e">
        <f>G35/F34</f>
        <v>#DIV/0!</v>
      </c>
      <c r="H36" s="8"/>
      <c r="J36" s="45"/>
    </row>
    <row r="37" spans="2:10" x14ac:dyDescent="0.2">
      <c r="B37" s="5" t="s">
        <v>52</v>
      </c>
      <c r="C37" s="6"/>
      <c r="D37" s="6"/>
      <c r="E37" s="6"/>
      <c r="F37" s="6"/>
      <c r="G37" s="6"/>
      <c r="H37" s="6"/>
    </row>
    <row r="38" spans="2:10" x14ac:dyDescent="0.2">
      <c r="B38" s="7" t="s">
        <v>53</v>
      </c>
      <c r="C38" s="53"/>
      <c r="D38" s="53"/>
      <c r="E38" s="53"/>
      <c r="F38" s="8"/>
      <c r="G38" s="8"/>
      <c r="H38" s="54"/>
    </row>
    <row r="39" spans="2:10" x14ac:dyDescent="0.2">
      <c r="B39" s="7" t="s">
        <v>54</v>
      </c>
      <c r="C39" s="53"/>
      <c r="D39" s="53"/>
      <c r="E39" s="53"/>
      <c r="F39" s="8"/>
      <c r="G39" s="8"/>
      <c r="H39" s="56"/>
    </row>
    <row r="40" spans="2:10" x14ac:dyDescent="0.2">
      <c r="B40" s="7" t="s">
        <v>55</v>
      </c>
      <c r="C40" s="53"/>
      <c r="D40" s="53"/>
      <c r="E40" s="53"/>
      <c r="F40" s="8"/>
      <c r="G40" s="8"/>
      <c r="H40" s="56"/>
    </row>
    <row r="41" spans="2:10" x14ac:dyDescent="0.2">
      <c r="B41" s="7" t="s">
        <v>56</v>
      </c>
      <c r="C41" s="53"/>
      <c r="D41" s="53"/>
      <c r="E41" s="53"/>
      <c r="F41" s="8"/>
      <c r="G41" s="8"/>
      <c r="H41" s="56"/>
    </row>
    <row r="42" spans="2:10" x14ac:dyDescent="0.2">
      <c r="B42" s="7" t="s">
        <v>57</v>
      </c>
      <c r="C42" s="53"/>
      <c r="D42" s="53"/>
      <c r="E42" s="53"/>
      <c r="F42" s="8"/>
      <c r="G42" s="8"/>
      <c r="H42" s="56"/>
    </row>
    <row r="43" spans="2:10" ht="56.25" customHeight="1" x14ac:dyDescent="0.2">
      <c r="B43" s="7" t="s">
        <v>58</v>
      </c>
      <c r="C43" s="10"/>
      <c r="D43" s="10"/>
      <c r="E43" s="10"/>
      <c r="F43" s="55"/>
      <c r="G43" s="55"/>
      <c r="H43" s="54"/>
    </row>
    <row r="44" spans="2:10" x14ac:dyDescent="0.2">
      <c r="B44" s="5" t="s">
        <v>59</v>
      </c>
      <c r="C44" s="6"/>
      <c r="D44" s="6"/>
      <c r="E44" s="6"/>
      <c r="F44" s="6"/>
      <c r="G44" s="6"/>
      <c r="H44" s="6"/>
    </row>
    <row r="45" spans="2:10" x14ac:dyDescent="0.2">
      <c r="B45" s="7" t="s">
        <v>60</v>
      </c>
      <c r="C45" s="53"/>
      <c r="D45" s="53"/>
      <c r="E45" s="53"/>
      <c r="F45" s="57"/>
      <c r="G45" s="57"/>
      <c r="H45" s="54"/>
    </row>
    <row r="46" spans="2:10" x14ac:dyDescent="0.2">
      <c r="B46" s="7" t="s">
        <v>61</v>
      </c>
      <c r="C46" s="53"/>
      <c r="D46" s="53"/>
      <c r="E46" s="53"/>
      <c r="F46" s="57"/>
      <c r="G46" s="57"/>
      <c r="H46" s="54"/>
    </row>
    <row r="47" spans="2:10" ht="20.399999999999999" x14ac:dyDescent="0.2">
      <c r="B47" s="7" t="s">
        <v>62</v>
      </c>
      <c r="C47" s="53"/>
      <c r="D47" s="53"/>
      <c r="E47" s="53"/>
      <c r="F47" s="57"/>
      <c r="G47" s="57"/>
      <c r="H47" s="54"/>
    </row>
    <row r="48" spans="2:10" x14ac:dyDescent="0.2">
      <c r="B48" s="7" t="s">
        <v>63</v>
      </c>
      <c r="C48" s="53"/>
      <c r="D48" s="53"/>
      <c r="E48" s="53"/>
      <c r="F48" s="57"/>
      <c r="G48" s="57"/>
      <c r="H48" s="54"/>
    </row>
    <row r="49" spans="2:8" x14ac:dyDescent="0.2">
      <c r="B49" s="7" t="s">
        <v>64</v>
      </c>
      <c r="C49" s="53"/>
      <c r="D49" s="53"/>
      <c r="E49" s="53"/>
      <c r="F49" s="57"/>
      <c r="G49" s="57"/>
      <c r="H49" s="54"/>
    </row>
    <row r="50" spans="2:8" x14ac:dyDescent="0.2">
      <c r="B50" s="7" t="s">
        <v>65</v>
      </c>
      <c r="C50" s="53"/>
      <c r="D50" s="53"/>
      <c r="E50" s="53"/>
      <c r="F50" s="57"/>
      <c r="G50" s="57"/>
      <c r="H50" s="54"/>
    </row>
    <row r="51" spans="2:8" x14ac:dyDescent="0.2">
      <c r="B51" s="7" t="s">
        <v>66</v>
      </c>
      <c r="C51" s="53"/>
      <c r="D51" s="53"/>
      <c r="E51" s="53"/>
      <c r="F51" s="57"/>
      <c r="G51" s="57"/>
      <c r="H51" s="54"/>
    </row>
    <row r="52" spans="2:8" x14ac:dyDescent="0.2">
      <c r="B52" s="7" t="s">
        <v>67</v>
      </c>
      <c r="C52" s="53"/>
      <c r="D52" s="53"/>
      <c r="E52" s="53"/>
      <c r="F52" s="57"/>
      <c r="G52" s="57"/>
      <c r="H52" s="54"/>
    </row>
    <row r="53" spans="2:8" x14ac:dyDescent="0.2">
      <c r="B53" s="7" t="s">
        <v>68</v>
      </c>
      <c r="C53" s="53"/>
      <c r="D53" s="53"/>
      <c r="E53" s="53"/>
      <c r="F53" s="57"/>
      <c r="G53" s="57"/>
      <c r="H53" s="54"/>
    </row>
    <row r="54" spans="2:8" x14ac:dyDescent="0.2">
      <c r="B54" s="7" t="s">
        <v>69</v>
      </c>
      <c r="C54" s="53"/>
      <c r="D54" s="53"/>
      <c r="E54" s="53"/>
      <c r="F54" s="57"/>
      <c r="G54" s="57"/>
      <c r="H54" s="54"/>
    </row>
    <row r="55" spans="2:8" ht="20.399999999999999" x14ac:dyDescent="0.2">
      <c r="B55" s="7" t="s">
        <v>70</v>
      </c>
      <c r="C55" s="53"/>
      <c r="D55" s="53"/>
      <c r="E55" s="53"/>
      <c r="F55" s="57"/>
      <c r="G55" s="57"/>
      <c r="H55" s="54"/>
    </row>
    <row r="56" spans="2:8" x14ac:dyDescent="0.2">
      <c r="B56" s="7" t="s">
        <v>71</v>
      </c>
      <c r="C56" s="53"/>
      <c r="D56" s="53"/>
      <c r="E56" s="53"/>
      <c r="F56" s="57"/>
      <c r="G56" s="57"/>
      <c r="H56" s="54"/>
    </row>
    <row r="57" spans="2:8" x14ac:dyDescent="0.2">
      <c r="B57" s="7" t="s">
        <v>72</v>
      </c>
      <c r="C57" s="53"/>
      <c r="D57" s="53"/>
      <c r="E57" s="53"/>
      <c r="F57" s="57"/>
      <c r="G57" s="57"/>
      <c r="H57" s="54"/>
    </row>
    <row r="58" spans="2:8" x14ac:dyDescent="0.2">
      <c r="B58" s="7" t="s">
        <v>73</v>
      </c>
      <c r="C58" s="53"/>
      <c r="D58" s="53"/>
      <c r="E58" s="53"/>
      <c r="F58" s="57"/>
      <c r="G58" s="57"/>
      <c r="H58" s="54"/>
    </row>
    <row r="59" spans="2:8" x14ac:dyDescent="0.2">
      <c r="B59" s="7" t="s">
        <v>74</v>
      </c>
      <c r="C59" s="53"/>
      <c r="D59" s="53"/>
      <c r="E59" s="53"/>
      <c r="F59" s="57"/>
      <c r="G59" s="57"/>
      <c r="H59" s="54"/>
    </row>
    <row r="60" spans="2:8" x14ac:dyDescent="0.2">
      <c r="B60" s="7" t="s">
        <v>75</v>
      </c>
      <c r="C60" s="53"/>
      <c r="D60" s="53"/>
      <c r="E60" s="53"/>
      <c r="F60" s="57"/>
      <c r="G60" s="57"/>
      <c r="H60" s="54"/>
    </row>
    <row r="61" spans="2:8" x14ac:dyDescent="0.2">
      <c r="B61" s="7" t="s">
        <v>76</v>
      </c>
      <c r="C61" s="53"/>
      <c r="D61" s="53"/>
      <c r="E61" s="53"/>
      <c r="F61" s="57"/>
      <c r="G61" s="57"/>
      <c r="H61" s="54"/>
    </row>
    <row r="62" spans="2:8" x14ac:dyDescent="0.2">
      <c r="B62" s="7" t="s">
        <v>77</v>
      </c>
      <c r="C62" s="53"/>
      <c r="D62" s="53"/>
      <c r="E62" s="53"/>
      <c r="F62" s="57"/>
      <c r="G62" s="57"/>
      <c r="H62" s="54"/>
    </row>
    <row r="63" spans="2:8" ht="20.399999999999999" x14ac:dyDescent="0.2">
      <c r="B63" s="14" t="s">
        <v>78</v>
      </c>
      <c r="C63" s="53"/>
      <c r="D63" s="53"/>
      <c r="E63" s="53"/>
      <c r="F63" s="57"/>
      <c r="G63" s="57"/>
      <c r="H63" s="54"/>
    </row>
    <row r="64" spans="2:8" x14ac:dyDescent="0.2">
      <c r="B64" s="7" t="s">
        <v>79</v>
      </c>
      <c r="C64" s="53"/>
      <c r="D64" s="53"/>
      <c r="E64" s="53"/>
      <c r="F64" s="57"/>
      <c r="G64" s="57"/>
      <c r="H64" s="54"/>
    </row>
    <row r="65" spans="2:8" x14ac:dyDescent="0.2">
      <c r="B65" s="7" t="s">
        <v>80</v>
      </c>
      <c r="C65" s="53"/>
      <c r="D65" s="53"/>
      <c r="E65" s="53"/>
      <c r="F65" s="57"/>
      <c r="G65" s="57"/>
      <c r="H65" s="54"/>
    </row>
    <row r="66" spans="2:8" ht="20.399999999999999" x14ac:dyDescent="0.2">
      <c r="B66" s="7" t="s">
        <v>81</v>
      </c>
      <c r="C66" s="53"/>
      <c r="D66" s="53"/>
      <c r="E66" s="53"/>
      <c r="F66" s="57"/>
      <c r="G66" s="57"/>
      <c r="H66" s="54"/>
    </row>
    <row r="67" spans="2:8" x14ac:dyDescent="0.2">
      <c r="B67" s="7" t="s">
        <v>82</v>
      </c>
      <c r="C67" s="53"/>
      <c r="D67" s="53"/>
      <c r="E67" s="53"/>
      <c r="F67" s="57"/>
      <c r="G67" s="57"/>
      <c r="H67" s="54"/>
    </row>
    <row r="68" spans="2:8" x14ac:dyDescent="0.2">
      <c r="B68" s="7" t="s">
        <v>83</v>
      </c>
      <c r="C68" s="53"/>
      <c r="D68" s="53"/>
      <c r="E68" s="53"/>
      <c r="F68" s="57"/>
      <c r="G68" s="57"/>
      <c r="H68" s="54"/>
    </row>
    <row r="69" spans="2:8" x14ac:dyDescent="0.2">
      <c r="B69" s="5" t="s">
        <v>84</v>
      </c>
      <c r="C69" s="6"/>
      <c r="D69" s="6"/>
      <c r="E69" s="6"/>
      <c r="F69" s="6"/>
      <c r="G69" s="6"/>
      <c r="H69" s="6"/>
    </row>
    <row r="70" spans="2:8" x14ac:dyDescent="0.2">
      <c r="B70" s="7" t="s">
        <v>85</v>
      </c>
      <c r="C70" s="57"/>
      <c r="D70" s="57"/>
      <c r="E70" s="57"/>
      <c r="F70" s="57"/>
      <c r="G70" s="57"/>
      <c r="H70" s="56"/>
    </row>
    <row r="71" spans="2:8" x14ac:dyDescent="0.2">
      <c r="B71" s="7" t="s">
        <v>86</v>
      </c>
      <c r="C71" s="54"/>
      <c r="D71" s="54"/>
      <c r="E71" s="54"/>
      <c r="F71" s="54"/>
      <c r="G71" s="54"/>
      <c r="H71" s="56"/>
    </row>
    <row r="72" spans="2:8" ht="20.399999999999999" x14ac:dyDescent="0.2">
      <c r="B72" s="14" t="s">
        <v>87</v>
      </c>
      <c r="C72" s="58"/>
      <c r="D72" s="59"/>
      <c r="E72" s="59"/>
      <c r="F72" s="59"/>
      <c r="G72" s="60"/>
      <c r="H72" s="56"/>
    </row>
    <row r="73" spans="2:8" ht="20.399999999999999" x14ac:dyDescent="0.2">
      <c r="B73" s="7" t="s">
        <v>88</v>
      </c>
      <c r="C73" s="80"/>
      <c r="D73" s="81"/>
      <c r="E73" s="81"/>
      <c r="F73" s="81"/>
      <c r="G73" s="82"/>
      <c r="H73" s="56"/>
    </row>
    <row r="74" spans="2:8" ht="20.399999999999999" x14ac:dyDescent="0.2">
      <c r="B74" s="7" t="s">
        <v>89</v>
      </c>
      <c r="C74" s="80"/>
      <c r="D74" s="81"/>
      <c r="E74" s="81"/>
      <c r="F74" s="81"/>
      <c r="G74" s="82"/>
      <c r="H74" s="56"/>
    </row>
    <row r="75" spans="2:8" x14ac:dyDescent="0.2">
      <c r="B75" s="7" t="s">
        <v>90</v>
      </c>
      <c r="C75" s="80"/>
      <c r="D75" s="81"/>
      <c r="E75" s="81"/>
      <c r="F75" s="81"/>
      <c r="G75" s="82"/>
      <c r="H75" s="56"/>
    </row>
    <row r="76" spans="2:8" x14ac:dyDescent="0.2">
      <c r="B76" s="7" t="s">
        <v>91</v>
      </c>
      <c r="C76" s="57"/>
      <c r="D76" s="57"/>
      <c r="E76" s="57"/>
      <c r="F76" s="57"/>
      <c r="G76" s="57"/>
      <c r="H76" s="56"/>
    </row>
    <row r="77" spans="2:8" x14ac:dyDescent="0.2">
      <c r="B77" s="7" t="s">
        <v>86</v>
      </c>
      <c r="C77" s="54"/>
      <c r="D77" s="54"/>
      <c r="E77" s="54"/>
      <c r="F77" s="54"/>
      <c r="G77" s="54"/>
      <c r="H77" s="56"/>
    </row>
    <row r="78" spans="2:8" ht="20.399999999999999" x14ac:dyDescent="0.2">
      <c r="B78" s="14" t="s">
        <v>87</v>
      </c>
      <c r="C78" s="75"/>
      <c r="D78" s="76"/>
      <c r="E78" s="76"/>
      <c r="F78" s="76"/>
      <c r="G78" s="77"/>
      <c r="H78" s="56"/>
    </row>
    <row r="79" spans="2:8" ht="20.399999999999999" x14ac:dyDescent="0.2">
      <c r="B79" s="7" t="s">
        <v>88</v>
      </c>
      <c r="C79" s="72"/>
      <c r="D79" s="73"/>
      <c r="E79" s="73"/>
      <c r="F79" s="73"/>
      <c r="G79" s="74"/>
      <c r="H79" s="56"/>
    </row>
    <row r="80" spans="2:8" ht="20.399999999999999" x14ac:dyDescent="0.2">
      <c r="B80" s="7" t="s">
        <v>92</v>
      </c>
      <c r="C80" s="72"/>
      <c r="D80" s="73"/>
      <c r="E80" s="73"/>
      <c r="F80" s="73"/>
      <c r="G80" s="74"/>
      <c r="H80" s="56"/>
    </row>
    <row r="81" spans="2:8" x14ac:dyDescent="0.2">
      <c r="B81" s="7" t="s">
        <v>90</v>
      </c>
      <c r="C81" s="72"/>
      <c r="D81" s="73"/>
      <c r="E81" s="73"/>
      <c r="F81" s="73"/>
      <c r="G81" s="74"/>
      <c r="H81" s="56"/>
    </row>
    <row r="82" spans="2:8" ht="29.25" customHeight="1" x14ac:dyDescent="0.2">
      <c r="B82" s="8" t="s">
        <v>93</v>
      </c>
      <c r="C82" s="69"/>
      <c r="D82" s="70"/>
      <c r="E82" s="70"/>
      <c r="F82" s="70"/>
      <c r="G82" s="71"/>
      <c r="H82" s="56"/>
    </row>
  </sheetData>
  <sheetProtection formatCells="0" formatColumns="0" insertColumns="0" insertRows="0" insertHyperlinks="0" deleteColumns="0" deleteRows="0" sort="0" autoFilter="0" pivotTables="0"/>
  <mergeCells count="3">
    <mergeCell ref="C73:G73"/>
    <mergeCell ref="C74:G74"/>
    <mergeCell ref="C75:G75"/>
  </mergeCells>
  <conditionalFormatting sqref="C4:C6">
    <cfRule type="expression" dxfId="11" priority="1">
      <formula>AND(C4=AK4,NOT(ISBLANK(AK4)))</formula>
    </cfRule>
    <cfRule type="expression" dxfId="10" priority="2">
      <formula>AND(C4=BH4,BH4&lt;&gt;"")</formula>
    </cfRule>
  </conditionalFormatting>
  <pageMargins left="0.7" right="0.7" top="0.75" bottom="0.75" header="0.3" footer="0.3"/>
  <pageSetup fitToHeight="0"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B1:J82"/>
  <sheetViews>
    <sheetView workbookViewId="0">
      <pane xSplit="2" ySplit="8" topLeftCell="C77" activePane="bottomRight" state="frozen"/>
      <selection pane="topRight"/>
      <selection pane="bottomLeft"/>
      <selection pane="bottomRight" activeCell="B88" sqref="B88"/>
    </sheetView>
  </sheetViews>
  <sheetFormatPr defaultRowHeight="10.199999999999999" x14ac:dyDescent="0.2"/>
  <cols>
    <col min="1" max="1" width="5" customWidth="1"/>
    <col min="2" max="2" width="65" customWidth="1"/>
    <col min="3" max="8" width="16" customWidth="1"/>
  </cols>
  <sheetData>
    <row r="1" spans="2:8" ht="13.2" x14ac:dyDescent="0.2">
      <c r="B1" s="25" t="s">
        <v>13</v>
      </c>
      <c r="C1" s="2"/>
    </row>
    <row r="2" spans="2:8" ht="13.2" x14ac:dyDescent="0.2">
      <c r="B2" s="25" t="s">
        <v>94</v>
      </c>
      <c r="C2" s="2"/>
    </row>
    <row r="3" spans="2:8" x14ac:dyDescent="0.2">
      <c r="B3" s="1"/>
      <c r="C3" s="2"/>
    </row>
    <row r="4" spans="2:8" ht="13.2" x14ac:dyDescent="0.25">
      <c r="B4" s="25" t="s">
        <v>3</v>
      </c>
      <c r="C4" s="64" cm="1">
        <f t="array" ref="C4">'Vendor Instructions'!D7:D7</f>
        <v>0</v>
      </c>
      <c r="D4" s="65"/>
    </row>
    <row r="5" spans="2:8" ht="13.2" x14ac:dyDescent="0.25">
      <c r="B5" s="25" t="s">
        <v>15</v>
      </c>
      <c r="C5" s="67"/>
      <c r="D5" s="68"/>
    </row>
    <row r="6" spans="2:8" ht="26.4" x14ac:dyDescent="0.25">
      <c r="B6" s="26" t="s">
        <v>16</v>
      </c>
      <c r="C6" s="67"/>
      <c r="D6" s="68"/>
    </row>
    <row r="7" spans="2:8" ht="12" customHeight="1" x14ac:dyDescent="0.2">
      <c r="C7" s="3"/>
    </row>
    <row r="8" spans="2:8" ht="30.6" x14ac:dyDescent="0.2">
      <c r="B8" s="13" t="s">
        <v>94</v>
      </c>
      <c r="C8" s="4" t="s">
        <v>17</v>
      </c>
      <c r="D8" s="4" t="s">
        <v>18</v>
      </c>
      <c r="E8" s="4" t="s">
        <v>19</v>
      </c>
      <c r="F8" s="4" t="s">
        <v>20</v>
      </c>
      <c r="G8" s="4" t="s">
        <v>21</v>
      </c>
      <c r="H8" s="4" t="s">
        <v>22</v>
      </c>
    </row>
    <row r="9" spans="2:8" x14ac:dyDescent="0.2">
      <c r="B9" s="5" t="s">
        <v>23</v>
      </c>
      <c r="C9" s="6"/>
      <c r="D9" s="6"/>
      <c r="E9" s="6"/>
      <c r="F9" s="6"/>
      <c r="G9" s="6"/>
      <c r="H9" s="6"/>
    </row>
    <row r="10" spans="2:8" x14ac:dyDescent="0.2">
      <c r="B10" s="7" t="s">
        <v>24</v>
      </c>
      <c r="C10" s="41">
        <v>7491</v>
      </c>
      <c r="D10" s="41">
        <v>7491</v>
      </c>
      <c r="E10" s="41">
        <v>7491</v>
      </c>
      <c r="F10" s="41">
        <v>7491</v>
      </c>
      <c r="G10" s="41">
        <v>7491</v>
      </c>
      <c r="H10" s="8"/>
    </row>
    <row r="11" spans="2:8" x14ac:dyDescent="0.2">
      <c r="B11" s="5" t="s">
        <v>25</v>
      </c>
      <c r="C11" s="6"/>
      <c r="D11" s="6"/>
      <c r="E11" s="6"/>
      <c r="F11" s="6"/>
      <c r="G11" s="6"/>
      <c r="H11" s="6"/>
    </row>
    <row r="12" spans="2:8" x14ac:dyDescent="0.2">
      <c r="B12" s="7" t="s">
        <v>26</v>
      </c>
      <c r="C12" s="53"/>
      <c r="D12" s="11"/>
      <c r="E12" s="11"/>
      <c r="F12" s="11"/>
      <c r="G12" s="11"/>
      <c r="H12" s="54"/>
    </row>
    <row r="13" spans="2:8" x14ac:dyDescent="0.2">
      <c r="B13" s="5" t="s">
        <v>27</v>
      </c>
      <c r="C13" s="6"/>
      <c r="D13" s="6"/>
      <c r="E13" s="6"/>
      <c r="F13" s="6"/>
      <c r="G13" s="6"/>
      <c r="H13" s="6"/>
    </row>
    <row r="14" spans="2:8" x14ac:dyDescent="0.2">
      <c r="B14" s="7" t="s">
        <v>28</v>
      </c>
      <c r="C14" s="53"/>
      <c r="D14" s="53"/>
      <c r="E14" s="53"/>
      <c r="F14" s="8"/>
      <c r="G14" s="8"/>
      <c r="H14" s="54"/>
    </row>
    <row r="15" spans="2:8" x14ac:dyDescent="0.2">
      <c r="B15" s="7" t="s">
        <v>29</v>
      </c>
      <c r="C15" s="8"/>
      <c r="D15" s="8"/>
      <c r="E15" s="8"/>
      <c r="F15" s="55"/>
      <c r="G15" s="55"/>
      <c r="H15" s="56"/>
    </row>
    <row r="16" spans="2:8" ht="74.25" customHeight="1" x14ac:dyDescent="0.2">
      <c r="B16" s="9" t="s">
        <v>152</v>
      </c>
      <c r="C16" s="78"/>
      <c r="D16" s="79"/>
      <c r="E16" s="79"/>
      <c r="F16" s="79"/>
      <c r="G16" s="8"/>
      <c r="H16" s="8"/>
    </row>
    <row r="17" spans="2:10" x14ac:dyDescent="0.2">
      <c r="B17" s="7" t="s">
        <v>30</v>
      </c>
      <c r="C17" s="53"/>
      <c r="D17" s="53"/>
      <c r="E17" s="53"/>
      <c r="F17" s="8"/>
      <c r="G17" s="8"/>
      <c r="H17" s="56"/>
    </row>
    <row r="18" spans="2:10" x14ac:dyDescent="0.2">
      <c r="B18" s="7" t="s">
        <v>31</v>
      </c>
      <c r="C18" s="53"/>
      <c r="D18" s="53"/>
      <c r="E18" s="53"/>
      <c r="F18" s="8"/>
      <c r="G18" s="8"/>
      <c r="H18" s="56"/>
    </row>
    <row r="19" spans="2:10" x14ac:dyDescent="0.2">
      <c r="B19" s="7" t="s">
        <v>32</v>
      </c>
      <c r="C19" s="53"/>
      <c r="D19" s="53"/>
      <c r="E19" s="53"/>
      <c r="F19" s="8"/>
      <c r="G19" s="8"/>
      <c r="H19" s="56"/>
    </row>
    <row r="20" spans="2:10" x14ac:dyDescent="0.2">
      <c r="B20" s="7" t="s">
        <v>33</v>
      </c>
      <c r="C20" s="53"/>
      <c r="D20" s="53"/>
      <c r="E20" s="53"/>
      <c r="F20" s="8"/>
      <c r="G20" s="8"/>
      <c r="H20" s="56"/>
    </row>
    <row r="21" spans="2:10" x14ac:dyDescent="0.2">
      <c r="B21" s="7" t="s">
        <v>34</v>
      </c>
      <c r="C21" s="53"/>
      <c r="D21" s="53"/>
      <c r="E21" s="53"/>
      <c r="F21" s="8"/>
      <c r="G21" s="8"/>
      <c r="H21" s="56"/>
    </row>
    <row r="22" spans="2:10" ht="20.399999999999999" x14ac:dyDescent="0.2">
      <c r="B22" s="7" t="s">
        <v>35</v>
      </c>
      <c r="C22" s="53"/>
      <c r="D22" s="53"/>
      <c r="E22" s="53"/>
      <c r="F22" s="8"/>
      <c r="G22" s="8"/>
      <c r="H22" s="56"/>
    </row>
    <row r="23" spans="2:10" x14ac:dyDescent="0.2">
      <c r="B23" s="7" t="s">
        <v>36</v>
      </c>
      <c r="C23" s="53"/>
      <c r="D23" s="53"/>
      <c r="E23" s="53"/>
      <c r="F23" s="8"/>
      <c r="G23" s="8"/>
      <c r="H23" s="56"/>
    </row>
    <row r="24" spans="2:10" x14ac:dyDescent="0.2">
      <c r="B24" s="7" t="s">
        <v>37</v>
      </c>
      <c r="C24" s="53"/>
      <c r="D24" s="53"/>
      <c r="E24" s="53"/>
      <c r="F24" s="8"/>
      <c r="G24" s="8"/>
      <c r="H24" s="56"/>
    </row>
    <row r="25" spans="2:10" x14ac:dyDescent="0.2">
      <c r="B25" s="7" t="s">
        <v>38</v>
      </c>
      <c r="C25" s="53"/>
      <c r="D25" s="53"/>
      <c r="E25" s="53"/>
      <c r="F25" s="8"/>
      <c r="G25" s="8"/>
      <c r="H25" s="56"/>
    </row>
    <row r="26" spans="2:10" x14ac:dyDescent="0.2">
      <c r="B26" s="7" t="s">
        <v>39</v>
      </c>
      <c r="C26" s="53"/>
      <c r="D26" s="53"/>
      <c r="E26" s="53"/>
      <c r="F26" s="8"/>
      <c r="G26" s="8"/>
      <c r="H26" s="56"/>
    </row>
    <row r="27" spans="2:10" x14ac:dyDescent="0.2">
      <c r="B27" s="7" t="s">
        <v>40</v>
      </c>
      <c r="C27" s="53"/>
      <c r="D27" s="53"/>
      <c r="E27" s="53"/>
      <c r="F27" s="8"/>
      <c r="G27" s="8"/>
      <c r="H27" s="56"/>
    </row>
    <row r="28" spans="2:10" x14ac:dyDescent="0.2">
      <c r="B28" s="7" t="s">
        <v>41</v>
      </c>
      <c r="C28" s="53"/>
      <c r="D28" s="53"/>
      <c r="E28" s="53"/>
      <c r="F28" s="8"/>
      <c r="G28" s="8"/>
      <c r="H28" s="56"/>
    </row>
    <row r="29" spans="2:10" x14ac:dyDescent="0.2">
      <c r="B29" s="7" t="s">
        <v>42</v>
      </c>
      <c r="C29" s="53"/>
      <c r="D29" s="53"/>
      <c r="E29" s="53"/>
      <c r="F29" s="8"/>
      <c r="G29" s="8"/>
      <c r="H29" s="56"/>
    </row>
    <row r="30" spans="2:10" x14ac:dyDescent="0.2">
      <c r="B30" s="7" t="s">
        <v>43</v>
      </c>
      <c r="C30" s="42">
        <f>SUM(C16:C29)</f>
        <v>0</v>
      </c>
      <c r="D30" s="42">
        <f t="shared" ref="D30:E30" si="0">SUM(D16:D29)</f>
        <v>0</v>
      </c>
      <c r="E30" s="42">
        <f t="shared" si="0"/>
        <v>0</v>
      </c>
      <c r="F30" s="8"/>
      <c r="G30" s="8"/>
      <c r="H30" s="8"/>
    </row>
    <row r="31" spans="2:10" x14ac:dyDescent="0.2">
      <c r="B31" s="7" t="s">
        <v>44</v>
      </c>
      <c r="C31" s="66" t="str">
        <f>IF(ABS(C14-C30)&gt;=0.0001, "Warning: Computed total of components does not match manual input of "&amp;C14&amp;" for ""Base Monthly ASO Fees (PEPM)""", "")</f>
        <v/>
      </c>
      <c r="D31" s="66" t="str">
        <f>IF(ABS(D14-D30)&gt;=0.0001, "Warning: Computed total of components does not match manual input of "&amp;D14&amp;" for ""Base Monthly ASO Fees (PEPM)""", "")</f>
        <v/>
      </c>
      <c r="E31" s="66" t="str">
        <f>IF(ABS(E14-E30)&gt;=0.0001, "Warning: Computed total of components does not match manual input of "&amp;E14&amp;" for ""Base Monthly ASO Fees (PEPM)""", "")</f>
        <v/>
      </c>
      <c r="F31" s="8"/>
      <c r="G31" s="8"/>
      <c r="H31" s="8"/>
    </row>
    <row r="32" spans="2:10" hidden="1" x14ac:dyDescent="0.2">
      <c r="B32" s="5" t="s">
        <v>45</v>
      </c>
      <c r="C32" s="6"/>
      <c r="D32" s="6"/>
      <c r="E32" s="6"/>
      <c r="F32" s="6"/>
      <c r="G32" s="6"/>
      <c r="H32" s="6"/>
      <c r="J32" s="45"/>
    </row>
    <row r="33" spans="2:10" hidden="1" x14ac:dyDescent="0.2">
      <c r="B33" s="7" t="s">
        <v>46</v>
      </c>
      <c r="C33" s="43">
        <f>C14*C10</f>
        <v>0</v>
      </c>
      <c r="D33" s="43">
        <f>D14*D10</f>
        <v>0</v>
      </c>
      <c r="E33" s="43">
        <f>E14*E10</f>
        <v>0</v>
      </c>
      <c r="F33" s="43">
        <f>E14*F10*(F15+1)</f>
        <v>0</v>
      </c>
      <c r="G33" s="43">
        <f>E14*(F15+1)*(G15+1)*G10</f>
        <v>0</v>
      </c>
      <c r="H33" s="8"/>
      <c r="J33" s="45"/>
    </row>
    <row r="34" spans="2:10" hidden="1" x14ac:dyDescent="0.2">
      <c r="B34" s="7" t="s">
        <v>47</v>
      </c>
      <c r="C34" s="43">
        <f>C33*12</f>
        <v>0</v>
      </c>
      <c r="D34" s="43">
        <f>D33*12</f>
        <v>0</v>
      </c>
      <c r="E34" s="43">
        <f>E33*12</f>
        <v>0</v>
      </c>
      <c r="F34" s="43">
        <f>F33*12</f>
        <v>0</v>
      </c>
      <c r="G34" s="43">
        <f>G33*12</f>
        <v>0</v>
      </c>
      <c r="H34" s="8"/>
      <c r="J34" s="45"/>
    </row>
    <row r="35" spans="2:10" ht="20.399999999999999" hidden="1" x14ac:dyDescent="0.2">
      <c r="B35" s="7" t="s">
        <v>48</v>
      </c>
      <c r="C35" s="43" t="s">
        <v>49</v>
      </c>
      <c r="D35" s="43">
        <f>D34-C34</f>
        <v>0</v>
      </c>
      <c r="E35" s="43">
        <f>E34-D34</f>
        <v>0</v>
      </c>
      <c r="F35" s="43">
        <f>F34-E34</f>
        <v>0</v>
      </c>
      <c r="G35" s="43">
        <f>G34-F34</f>
        <v>0</v>
      </c>
      <c r="H35" s="8"/>
      <c r="J35" s="45"/>
    </row>
    <row r="36" spans="2:10" ht="20.399999999999999" hidden="1" x14ac:dyDescent="0.2">
      <c r="B36" s="7" t="s">
        <v>50</v>
      </c>
      <c r="C36" s="44" t="s">
        <v>51</v>
      </c>
      <c r="D36" s="44" t="e">
        <f>D35/C34</f>
        <v>#DIV/0!</v>
      </c>
      <c r="E36" s="44" t="e">
        <f>E35/D34</f>
        <v>#DIV/0!</v>
      </c>
      <c r="F36" s="44" t="e">
        <f>F35/E34</f>
        <v>#DIV/0!</v>
      </c>
      <c r="G36" s="44" t="e">
        <f>G35/F34</f>
        <v>#DIV/0!</v>
      </c>
      <c r="H36" s="8"/>
      <c r="J36" s="45"/>
    </row>
    <row r="37" spans="2:10" x14ac:dyDescent="0.2">
      <c r="B37" s="5" t="s">
        <v>52</v>
      </c>
      <c r="C37" s="6"/>
      <c r="D37" s="6"/>
      <c r="E37" s="6"/>
      <c r="F37" s="6"/>
      <c r="G37" s="6"/>
      <c r="H37" s="6"/>
    </row>
    <row r="38" spans="2:10" x14ac:dyDescent="0.2">
      <c r="B38" s="7" t="s">
        <v>53</v>
      </c>
      <c r="C38" s="53"/>
      <c r="D38" s="53"/>
      <c r="E38" s="53"/>
      <c r="F38" s="8"/>
      <c r="G38" s="8"/>
      <c r="H38" s="54"/>
    </row>
    <row r="39" spans="2:10" x14ac:dyDescent="0.2">
      <c r="B39" s="7" t="s">
        <v>54</v>
      </c>
      <c r="C39" s="53"/>
      <c r="D39" s="53"/>
      <c r="E39" s="53"/>
      <c r="F39" s="8"/>
      <c r="G39" s="8"/>
      <c r="H39" s="56"/>
    </row>
    <row r="40" spans="2:10" x14ac:dyDescent="0.2">
      <c r="B40" s="7" t="s">
        <v>55</v>
      </c>
      <c r="C40" s="53"/>
      <c r="D40" s="53"/>
      <c r="E40" s="53"/>
      <c r="F40" s="8"/>
      <c r="G40" s="8"/>
      <c r="H40" s="56"/>
    </row>
    <row r="41" spans="2:10" x14ac:dyDescent="0.2">
      <c r="B41" s="7" t="s">
        <v>56</v>
      </c>
      <c r="C41" s="53"/>
      <c r="D41" s="53"/>
      <c r="E41" s="53"/>
      <c r="F41" s="8"/>
      <c r="G41" s="8"/>
      <c r="H41" s="56"/>
    </row>
    <row r="42" spans="2:10" x14ac:dyDescent="0.2">
      <c r="B42" s="7" t="s">
        <v>57</v>
      </c>
      <c r="C42" s="53"/>
      <c r="D42" s="53"/>
      <c r="E42" s="53"/>
      <c r="F42" s="8"/>
      <c r="G42" s="8"/>
      <c r="H42" s="56"/>
    </row>
    <row r="43" spans="2:10" ht="69" customHeight="1" x14ac:dyDescent="0.2">
      <c r="B43" s="7" t="s">
        <v>58</v>
      </c>
      <c r="C43" s="10"/>
      <c r="D43" s="10"/>
      <c r="E43" s="10"/>
      <c r="F43" s="55"/>
      <c r="G43" s="55"/>
      <c r="H43" s="54"/>
    </row>
    <row r="44" spans="2:10" x14ac:dyDescent="0.2">
      <c r="B44" s="5" t="s">
        <v>59</v>
      </c>
      <c r="C44" s="6"/>
      <c r="D44" s="6"/>
      <c r="E44" s="6"/>
      <c r="F44" s="6"/>
      <c r="G44" s="6"/>
      <c r="H44" s="6"/>
    </row>
    <row r="45" spans="2:10" x14ac:dyDescent="0.2">
      <c r="B45" s="7" t="s">
        <v>60</v>
      </c>
      <c r="C45" s="46"/>
      <c r="D45" s="46"/>
      <c r="E45" s="46"/>
      <c r="F45" s="48"/>
      <c r="G45" s="48"/>
      <c r="H45" s="47"/>
    </row>
    <row r="46" spans="2:10" x14ac:dyDescent="0.2">
      <c r="B46" s="7" t="s">
        <v>61</v>
      </c>
      <c r="C46" s="46"/>
      <c r="D46" s="46"/>
      <c r="E46" s="46"/>
      <c r="F46" s="48"/>
      <c r="G46" s="48"/>
      <c r="H46" s="47"/>
    </row>
    <row r="47" spans="2:10" ht="20.399999999999999" x14ac:dyDescent="0.2">
      <c r="B47" s="7" t="s">
        <v>62</v>
      </c>
      <c r="C47" s="46"/>
      <c r="D47" s="46"/>
      <c r="E47" s="46"/>
      <c r="F47" s="48"/>
      <c r="G47" s="48"/>
      <c r="H47" s="47"/>
    </row>
    <row r="48" spans="2:10" x14ac:dyDescent="0.2">
      <c r="B48" s="7" t="s">
        <v>63</v>
      </c>
      <c r="C48" s="46"/>
      <c r="D48" s="46"/>
      <c r="E48" s="46"/>
      <c r="F48" s="48"/>
      <c r="G48" s="48"/>
      <c r="H48" s="47"/>
    </row>
    <row r="49" spans="2:8" x14ac:dyDescent="0.2">
      <c r="B49" s="7" t="s">
        <v>64</v>
      </c>
      <c r="C49" s="46"/>
      <c r="D49" s="46"/>
      <c r="E49" s="46"/>
      <c r="F49" s="48"/>
      <c r="G49" s="48"/>
      <c r="H49" s="47"/>
    </row>
    <row r="50" spans="2:8" x14ac:dyDescent="0.2">
      <c r="B50" s="7" t="s">
        <v>65</v>
      </c>
      <c r="C50" s="46"/>
      <c r="D50" s="46"/>
      <c r="E50" s="46"/>
      <c r="F50" s="48"/>
      <c r="G50" s="48"/>
      <c r="H50" s="47"/>
    </row>
    <row r="51" spans="2:8" x14ac:dyDescent="0.2">
      <c r="B51" s="7" t="s">
        <v>66</v>
      </c>
      <c r="C51" s="46"/>
      <c r="D51" s="46"/>
      <c r="E51" s="46"/>
      <c r="F51" s="48"/>
      <c r="G51" s="48"/>
      <c r="H51" s="47"/>
    </row>
    <row r="52" spans="2:8" x14ac:dyDescent="0.2">
      <c r="B52" s="7" t="s">
        <v>67</v>
      </c>
      <c r="C52" s="46"/>
      <c r="D52" s="46"/>
      <c r="E52" s="46"/>
      <c r="F52" s="48"/>
      <c r="G52" s="48"/>
      <c r="H52" s="47"/>
    </row>
    <row r="53" spans="2:8" x14ac:dyDescent="0.2">
      <c r="B53" s="7" t="s">
        <v>68</v>
      </c>
      <c r="C53" s="46"/>
      <c r="D53" s="46"/>
      <c r="E53" s="46"/>
      <c r="F53" s="48"/>
      <c r="G53" s="48"/>
      <c r="H53" s="47"/>
    </row>
    <row r="54" spans="2:8" x14ac:dyDescent="0.2">
      <c r="B54" s="7" t="s">
        <v>69</v>
      </c>
      <c r="C54" s="46"/>
      <c r="D54" s="46"/>
      <c r="E54" s="46"/>
      <c r="F54" s="48"/>
      <c r="G54" s="48"/>
      <c r="H54" s="47"/>
    </row>
    <row r="55" spans="2:8" ht="20.399999999999999" x14ac:dyDescent="0.2">
      <c r="B55" s="7" t="s">
        <v>70</v>
      </c>
      <c r="C55" s="46"/>
      <c r="D55" s="46"/>
      <c r="E55" s="46"/>
      <c r="F55" s="48"/>
      <c r="G55" s="48"/>
      <c r="H55" s="47"/>
    </row>
    <row r="56" spans="2:8" x14ac:dyDescent="0.2">
      <c r="B56" s="7" t="s">
        <v>71</v>
      </c>
      <c r="C56" s="46"/>
      <c r="D56" s="46"/>
      <c r="E56" s="46"/>
      <c r="F56" s="48"/>
      <c r="G56" s="48"/>
      <c r="H56" s="47"/>
    </row>
    <row r="57" spans="2:8" x14ac:dyDescent="0.2">
      <c r="B57" s="7" t="s">
        <v>72</v>
      </c>
      <c r="C57" s="46"/>
      <c r="D57" s="46"/>
      <c r="E57" s="46"/>
      <c r="F57" s="48"/>
      <c r="G57" s="48"/>
      <c r="H57" s="47"/>
    </row>
    <row r="58" spans="2:8" x14ac:dyDescent="0.2">
      <c r="B58" s="7" t="s">
        <v>73</v>
      </c>
      <c r="C58" s="46"/>
      <c r="D58" s="46"/>
      <c r="E58" s="46"/>
      <c r="F58" s="48"/>
      <c r="G58" s="48"/>
      <c r="H58" s="47"/>
    </row>
    <row r="59" spans="2:8" x14ac:dyDescent="0.2">
      <c r="B59" s="7" t="s">
        <v>74</v>
      </c>
      <c r="C59" s="46"/>
      <c r="D59" s="46"/>
      <c r="E59" s="46"/>
      <c r="F59" s="48"/>
      <c r="G59" s="48"/>
      <c r="H59" s="47"/>
    </row>
    <row r="60" spans="2:8" x14ac:dyDescent="0.2">
      <c r="B60" s="7" t="s">
        <v>75</v>
      </c>
      <c r="C60" s="46"/>
      <c r="D60" s="46"/>
      <c r="E60" s="46"/>
      <c r="F60" s="48"/>
      <c r="G60" s="48"/>
      <c r="H60" s="47"/>
    </row>
    <row r="61" spans="2:8" x14ac:dyDescent="0.2">
      <c r="B61" s="7" t="s">
        <v>76</v>
      </c>
      <c r="C61" s="46"/>
      <c r="D61" s="46"/>
      <c r="E61" s="46"/>
      <c r="F61" s="48"/>
      <c r="G61" s="48"/>
      <c r="H61" s="47"/>
    </row>
    <row r="62" spans="2:8" x14ac:dyDescent="0.2">
      <c r="B62" s="7" t="s">
        <v>77</v>
      </c>
      <c r="C62" s="46"/>
      <c r="D62" s="46"/>
      <c r="E62" s="46"/>
      <c r="F62" s="48"/>
      <c r="G62" s="48"/>
      <c r="H62" s="47"/>
    </row>
    <row r="63" spans="2:8" ht="20.399999999999999" x14ac:dyDescent="0.2">
      <c r="B63" s="14" t="s">
        <v>78</v>
      </c>
      <c r="C63" s="46"/>
      <c r="D63" s="46"/>
      <c r="E63" s="46"/>
      <c r="F63" s="48"/>
      <c r="G63" s="48"/>
      <c r="H63" s="47"/>
    </row>
    <row r="64" spans="2:8" x14ac:dyDescent="0.2">
      <c r="B64" s="7" t="s">
        <v>79</v>
      </c>
      <c r="C64" s="46"/>
      <c r="D64" s="46"/>
      <c r="E64" s="46"/>
      <c r="F64" s="48"/>
      <c r="G64" s="48"/>
      <c r="H64" s="47"/>
    </row>
    <row r="65" spans="2:8" x14ac:dyDescent="0.2">
      <c r="B65" s="7" t="s">
        <v>80</v>
      </c>
      <c r="C65" s="46"/>
      <c r="D65" s="46"/>
      <c r="E65" s="46"/>
      <c r="F65" s="48"/>
      <c r="G65" s="48"/>
      <c r="H65" s="47"/>
    </row>
    <row r="66" spans="2:8" ht="20.399999999999999" x14ac:dyDescent="0.2">
      <c r="B66" s="7" t="s">
        <v>81</v>
      </c>
      <c r="C66" s="46"/>
      <c r="D66" s="46"/>
      <c r="E66" s="46"/>
      <c r="F66" s="48"/>
      <c r="G66" s="48"/>
      <c r="H66" s="47"/>
    </row>
    <row r="67" spans="2:8" x14ac:dyDescent="0.2">
      <c r="B67" s="7" t="s">
        <v>82</v>
      </c>
      <c r="C67" s="46"/>
      <c r="D67" s="46"/>
      <c r="E67" s="46"/>
      <c r="F67" s="48"/>
      <c r="G67" s="48"/>
      <c r="H67" s="47"/>
    </row>
    <row r="68" spans="2:8" x14ac:dyDescent="0.2">
      <c r="B68" s="7" t="s">
        <v>83</v>
      </c>
      <c r="C68" s="46"/>
      <c r="D68" s="46"/>
      <c r="E68" s="46"/>
      <c r="F68" s="48"/>
      <c r="G68" s="48"/>
      <c r="H68" s="54"/>
    </row>
    <row r="69" spans="2:8" x14ac:dyDescent="0.2">
      <c r="B69" s="5" t="s">
        <v>84</v>
      </c>
      <c r="C69" s="6"/>
      <c r="D69" s="6"/>
      <c r="E69" s="6"/>
      <c r="F69" s="6"/>
      <c r="G69" s="6"/>
      <c r="H69" s="6"/>
    </row>
    <row r="70" spans="2:8" x14ac:dyDescent="0.2">
      <c r="B70" s="7" t="s">
        <v>85</v>
      </c>
      <c r="C70" s="57"/>
      <c r="D70" s="57"/>
      <c r="E70" s="57"/>
      <c r="F70" s="57"/>
      <c r="G70" s="57"/>
      <c r="H70" s="56"/>
    </row>
    <row r="71" spans="2:8" x14ac:dyDescent="0.2">
      <c r="B71" s="7" t="s">
        <v>86</v>
      </c>
      <c r="C71" s="54"/>
      <c r="D71" s="54"/>
      <c r="E71" s="54"/>
      <c r="F71" s="54"/>
      <c r="G71" s="54"/>
      <c r="H71" s="56"/>
    </row>
    <row r="72" spans="2:8" x14ac:dyDescent="0.2">
      <c r="B72" s="14" t="s">
        <v>87</v>
      </c>
      <c r="C72" s="75"/>
      <c r="D72" s="76"/>
      <c r="E72" s="76"/>
      <c r="F72" s="76"/>
      <c r="G72" s="77"/>
      <c r="H72" s="56"/>
    </row>
    <row r="73" spans="2:8" x14ac:dyDescent="0.2">
      <c r="B73" s="7" t="s">
        <v>88</v>
      </c>
      <c r="C73" s="72"/>
      <c r="D73" s="73"/>
      <c r="E73" s="73"/>
      <c r="F73" s="73"/>
      <c r="G73" s="74"/>
      <c r="H73" s="56"/>
    </row>
    <row r="74" spans="2:8" ht="20.399999999999999" x14ac:dyDescent="0.2">
      <c r="B74" s="7" t="s">
        <v>89</v>
      </c>
      <c r="C74" s="72"/>
      <c r="D74" s="73"/>
      <c r="E74" s="73"/>
      <c r="F74" s="73"/>
      <c r="G74" s="74"/>
      <c r="H74" s="56"/>
    </row>
    <row r="75" spans="2:8" x14ac:dyDescent="0.2">
      <c r="B75" s="7" t="s">
        <v>90</v>
      </c>
      <c r="C75" s="72"/>
      <c r="D75" s="73"/>
      <c r="E75" s="73"/>
      <c r="F75" s="73"/>
      <c r="G75" s="74"/>
      <c r="H75" s="56"/>
    </row>
    <row r="76" spans="2:8" x14ac:dyDescent="0.2">
      <c r="B76" s="7" t="s">
        <v>91</v>
      </c>
      <c r="C76" s="57"/>
      <c r="D76" s="57"/>
      <c r="E76" s="57"/>
      <c r="F76" s="57"/>
      <c r="G76" s="57"/>
      <c r="H76" s="56"/>
    </row>
    <row r="77" spans="2:8" x14ac:dyDescent="0.2">
      <c r="B77" s="7" t="s">
        <v>86</v>
      </c>
      <c r="C77" s="54"/>
      <c r="D77" s="54"/>
      <c r="E77" s="54"/>
      <c r="F77" s="54"/>
      <c r="G77" s="54"/>
      <c r="H77" s="56"/>
    </row>
    <row r="78" spans="2:8" x14ac:dyDescent="0.2">
      <c r="B78" s="14" t="s">
        <v>87</v>
      </c>
      <c r="C78" s="75"/>
      <c r="D78" s="76"/>
      <c r="E78" s="76"/>
      <c r="F78" s="76"/>
      <c r="G78" s="77"/>
      <c r="H78" s="56"/>
    </row>
    <row r="79" spans="2:8" x14ac:dyDescent="0.2">
      <c r="B79" s="7" t="s">
        <v>88</v>
      </c>
      <c r="C79" s="72"/>
      <c r="D79" s="73"/>
      <c r="E79" s="73"/>
      <c r="F79" s="73"/>
      <c r="G79" s="74"/>
      <c r="H79" s="56"/>
    </row>
    <row r="80" spans="2:8" ht="20.399999999999999" x14ac:dyDescent="0.2">
      <c r="B80" s="7" t="s">
        <v>92</v>
      </c>
      <c r="C80" s="72"/>
      <c r="D80" s="73"/>
      <c r="E80" s="73"/>
      <c r="F80" s="73"/>
      <c r="G80" s="74"/>
      <c r="H80" s="56"/>
    </row>
    <row r="81" spans="2:8" x14ac:dyDescent="0.2">
      <c r="B81" s="7" t="s">
        <v>90</v>
      </c>
      <c r="C81" s="72"/>
      <c r="D81" s="73"/>
      <c r="E81" s="73"/>
      <c r="F81" s="73"/>
      <c r="G81" s="74"/>
      <c r="H81" s="56"/>
    </row>
    <row r="82" spans="2:8" ht="29.25" customHeight="1" x14ac:dyDescent="0.2">
      <c r="B82" s="8" t="s">
        <v>93</v>
      </c>
      <c r="C82" s="69"/>
      <c r="D82" s="70"/>
      <c r="E82" s="70"/>
      <c r="F82" s="70"/>
      <c r="G82" s="71"/>
      <c r="H82" s="56"/>
    </row>
  </sheetData>
  <sheetProtection formatCells="0" formatColumns="0" insertColumns="0" insertRows="0" insertHyperlinks="0" deleteColumns="0" deleteRows="0" sort="0" autoFilter="0" pivotTables="0"/>
  <conditionalFormatting sqref="C4:C6">
    <cfRule type="expression" dxfId="9" priority="1">
      <formula>AND(C4=AK4,NOT(ISBLANK(AK4)))</formula>
    </cfRule>
    <cfRule type="expression" dxfId="8" priority="2">
      <formula>AND(C4=BH4,BH4&lt;&gt;"")</formula>
    </cfRule>
  </conditionalFormatting>
  <pageMargins left="0.7" right="0.7" top="0.75" bottom="0.75" header="0.3" footer="0.3"/>
  <pageSetup fitToHeight="0" orientation="landscape"/>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B1:J82"/>
  <sheetViews>
    <sheetView workbookViewId="0">
      <pane xSplit="2" ySplit="8" topLeftCell="C11" activePane="bottomRight" state="frozen"/>
      <selection pane="topRight"/>
      <selection pane="bottomLeft"/>
      <selection pane="bottomRight" activeCell="C16" sqref="C16:F16"/>
    </sheetView>
  </sheetViews>
  <sheetFormatPr defaultRowHeight="10.199999999999999" x14ac:dyDescent="0.2"/>
  <cols>
    <col min="1" max="1" width="5" customWidth="1"/>
    <col min="2" max="2" width="58.85546875" customWidth="1"/>
    <col min="3" max="8" width="16" customWidth="1"/>
  </cols>
  <sheetData>
    <row r="1" spans="2:8" ht="13.2" x14ac:dyDescent="0.2">
      <c r="B1" s="25" t="s">
        <v>13</v>
      </c>
      <c r="C1" s="2"/>
    </row>
    <row r="2" spans="2:8" ht="13.2" x14ac:dyDescent="0.2">
      <c r="B2" s="25" t="s">
        <v>95</v>
      </c>
      <c r="C2" s="2"/>
    </row>
    <row r="3" spans="2:8" x14ac:dyDescent="0.2">
      <c r="B3" s="1"/>
      <c r="C3" s="2"/>
    </row>
    <row r="4" spans="2:8" ht="13.2" x14ac:dyDescent="0.25">
      <c r="B4" s="25" t="s">
        <v>3</v>
      </c>
      <c r="C4" s="64" cm="1">
        <f t="array" ref="C4">'Vendor Instructions'!D7:D7</f>
        <v>0</v>
      </c>
      <c r="D4" s="65"/>
    </row>
    <row r="5" spans="2:8" ht="13.2" x14ac:dyDescent="0.25">
      <c r="B5" s="25" t="s">
        <v>15</v>
      </c>
      <c r="C5" s="67"/>
      <c r="D5" s="68"/>
    </row>
    <row r="6" spans="2:8" ht="26.4" x14ac:dyDescent="0.25">
      <c r="B6" s="26" t="s">
        <v>16</v>
      </c>
      <c r="C6" s="67"/>
      <c r="D6" s="68"/>
    </row>
    <row r="7" spans="2:8" ht="12" customHeight="1" x14ac:dyDescent="0.2">
      <c r="C7" s="3"/>
    </row>
    <row r="8" spans="2:8" ht="30.6" x14ac:dyDescent="0.2">
      <c r="B8" s="13" t="s">
        <v>95</v>
      </c>
      <c r="C8" s="4" t="s">
        <v>17</v>
      </c>
      <c r="D8" s="4" t="s">
        <v>18</v>
      </c>
      <c r="E8" s="4" t="s">
        <v>19</v>
      </c>
      <c r="F8" s="4" t="s">
        <v>20</v>
      </c>
      <c r="G8" s="4" t="s">
        <v>21</v>
      </c>
      <c r="H8" s="4" t="s">
        <v>22</v>
      </c>
    </row>
    <row r="9" spans="2:8" x14ac:dyDescent="0.2">
      <c r="B9" s="5" t="s">
        <v>23</v>
      </c>
      <c r="C9" s="6"/>
      <c r="D9" s="6"/>
      <c r="E9" s="6"/>
      <c r="F9" s="6"/>
      <c r="G9" s="6"/>
      <c r="H9" s="6"/>
    </row>
    <row r="10" spans="2:8" ht="20.399999999999999" x14ac:dyDescent="0.2">
      <c r="B10" s="7" t="s">
        <v>24</v>
      </c>
      <c r="C10" s="41">
        <v>30737</v>
      </c>
      <c r="D10" s="41">
        <v>30737</v>
      </c>
      <c r="E10" s="41">
        <v>30737</v>
      </c>
      <c r="F10" s="41">
        <v>30737</v>
      </c>
      <c r="G10" s="41">
        <v>30737</v>
      </c>
      <c r="H10" s="8"/>
    </row>
    <row r="11" spans="2:8" x14ac:dyDescent="0.2">
      <c r="B11" s="5" t="s">
        <v>25</v>
      </c>
      <c r="C11" s="6"/>
      <c r="D11" s="6"/>
      <c r="E11" s="6"/>
      <c r="F11" s="6"/>
      <c r="G11" s="6"/>
      <c r="H11" s="6"/>
    </row>
    <row r="12" spans="2:8" x14ac:dyDescent="0.2">
      <c r="B12" s="7" t="s">
        <v>26</v>
      </c>
      <c r="C12" s="53"/>
      <c r="D12" s="11"/>
      <c r="E12" s="11"/>
      <c r="F12" s="11"/>
      <c r="G12" s="11"/>
      <c r="H12" s="54"/>
    </row>
    <row r="13" spans="2:8" x14ac:dyDescent="0.2">
      <c r="B13" s="5" t="s">
        <v>27</v>
      </c>
      <c r="C13" s="6"/>
      <c r="D13" s="6"/>
      <c r="E13" s="6"/>
      <c r="F13" s="6"/>
      <c r="G13" s="6"/>
      <c r="H13" s="6"/>
    </row>
    <row r="14" spans="2:8" x14ac:dyDescent="0.2">
      <c r="B14" s="7" t="s">
        <v>28</v>
      </c>
      <c r="C14" s="53"/>
      <c r="D14" s="53"/>
      <c r="E14" s="53"/>
      <c r="F14" s="8"/>
      <c r="G14" s="8"/>
      <c r="H14" s="54"/>
    </row>
    <row r="15" spans="2:8" x14ac:dyDescent="0.2">
      <c r="B15" s="7" t="s">
        <v>29</v>
      </c>
      <c r="C15" s="8"/>
      <c r="D15" s="8"/>
      <c r="E15" s="8"/>
      <c r="F15" s="55"/>
      <c r="G15" s="55"/>
      <c r="H15" s="56"/>
    </row>
    <row r="16" spans="2:8" ht="75.75" customHeight="1" x14ac:dyDescent="0.2">
      <c r="B16" s="9" t="s">
        <v>152</v>
      </c>
      <c r="C16" s="78"/>
      <c r="D16" s="79"/>
      <c r="E16" s="79"/>
      <c r="F16" s="79"/>
      <c r="G16" s="8"/>
      <c r="H16" s="8"/>
    </row>
    <row r="17" spans="2:10" x14ac:dyDescent="0.2">
      <c r="B17" s="7" t="s">
        <v>30</v>
      </c>
      <c r="C17" s="53"/>
      <c r="D17" s="53"/>
      <c r="E17" s="53"/>
      <c r="F17" s="8"/>
      <c r="G17" s="8"/>
      <c r="H17" s="56"/>
    </row>
    <row r="18" spans="2:10" x14ac:dyDescent="0.2">
      <c r="B18" s="7" t="s">
        <v>31</v>
      </c>
      <c r="C18" s="53"/>
      <c r="D18" s="53"/>
      <c r="E18" s="53"/>
      <c r="F18" s="8"/>
      <c r="G18" s="8"/>
      <c r="H18" s="56"/>
    </row>
    <row r="19" spans="2:10" x14ac:dyDescent="0.2">
      <c r="B19" s="7" t="s">
        <v>32</v>
      </c>
      <c r="C19" s="53"/>
      <c r="D19" s="53"/>
      <c r="E19" s="53"/>
      <c r="F19" s="8"/>
      <c r="G19" s="8"/>
      <c r="H19" s="56"/>
    </row>
    <row r="20" spans="2:10" x14ac:dyDescent="0.2">
      <c r="B20" s="7" t="s">
        <v>33</v>
      </c>
      <c r="C20" s="53"/>
      <c r="D20" s="53"/>
      <c r="E20" s="53"/>
      <c r="F20" s="8"/>
      <c r="G20" s="8"/>
      <c r="H20" s="56"/>
    </row>
    <row r="21" spans="2:10" x14ac:dyDescent="0.2">
      <c r="B21" s="7" t="s">
        <v>34</v>
      </c>
      <c r="C21" s="53"/>
      <c r="D21" s="53"/>
      <c r="E21" s="53"/>
      <c r="F21" s="8"/>
      <c r="G21" s="8"/>
      <c r="H21" s="56"/>
    </row>
    <row r="22" spans="2:10" ht="20.399999999999999" x14ac:dyDescent="0.2">
      <c r="B22" s="7" t="s">
        <v>35</v>
      </c>
      <c r="C22" s="53"/>
      <c r="D22" s="53"/>
      <c r="E22" s="53"/>
      <c r="F22" s="8"/>
      <c r="G22" s="8"/>
      <c r="H22" s="56"/>
    </row>
    <row r="23" spans="2:10" x14ac:dyDescent="0.2">
      <c r="B23" s="7" t="s">
        <v>36</v>
      </c>
      <c r="C23" s="53"/>
      <c r="D23" s="53"/>
      <c r="E23" s="53"/>
      <c r="F23" s="8"/>
      <c r="G23" s="8"/>
      <c r="H23" s="56"/>
    </row>
    <row r="24" spans="2:10" ht="20.399999999999999" x14ac:dyDescent="0.2">
      <c r="B24" s="7" t="s">
        <v>37</v>
      </c>
      <c r="C24" s="53"/>
      <c r="D24" s="53"/>
      <c r="E24" s="53"/>
      <c r="F24" s="8"/>
      <c r="G24" s="8"/>
      <c r="H24" s="56"/>
    </row>
    <row r="25" spans="2:10" x14ac:dyDescent="0.2">
      <c r="B25" s="7" t="s">
        <v>38</v>
      </c>
      <c r="C25" s="53"/>
      <c r="D25" s="53"/>
      <c r="E25" s="53"/>
      <c r="F25" s="8"/>
      <c r="G25" s="8"/>
      <c r="H25" s="56"/>
    </row>
    <row r="26" spans="2:10" x14ac:dyDescent="0.2">
      <c r="B26" s="7" t="s">
        <v>39</v>
      </c>
      <c r="C26" s="53"/>
      <c r="D26" s="53"/>
      <c r="E26" s="53"/>
      <c r="F26" s="8"/>
      <c r="G26" s="8"/>
      <c r="H26" s="56"/>
    </row>
    <row r="27" spans="2:10" x14ac:dyDescent="0.2">
      <c r="B27" s="7" t="s">
        <v>40</v>
      </c>
      <c r="C27" s="53"/>
      <c r="D27" s="53"/>
      <c r="E27" s="53"/>
      <c r="F27" s="8"/>
      <c r="G27" s="8"/>
      <c r="H27" s="56"/>
    </row>
    <row r="28" spans="2:10" x14ac:dyDescent="0.2">
      <c r="B28" s="7" t="s">
        <v>41</v>
      </c>
      <c r="C28" s="53"/>
      <c r="D28" s="53"/>
      <c r="E28" s="53"/>
      <c r="F28" s="8"/>
      <c r="G28" s="8"/>
      <c r="H28" s="56"/>
    </row>
    <row r="29" spans="2:10" x14ac:dyDescent="0.2">
      <c r="B29" s="7" t="s">
        <v>42</v>
      </c>
      <c r="C29" s="53"/>
      <c r="D29" s="53"/>
      <c r="E29" s="53"/>
      <c r="F29" s="8"/>
      <c r="G29" s="8"/>
      <c r="H29" s="56"/>
    </row>
    <row r="30" spans="2:10" x14ac:dyDescent="0.2">
      <c r="B30" s="7" t="s">
        <v>43</v>
      </c>
      <c r="C30" s="42">
        <f>SUM(C16:C29)</f>
        <v>0</v>
      </c>
      <c r="D30" s="42">
        <f t="shared" ref="D30:E30" si="0">SUM(D16:D29)</f>
        <v>0</v>
      </c>
      <c r="E30" s="42">
        <f t="shared" si="0"/>
        <v>0</v>
      </c>
      <c r="F30" s="8"/>
      <c r="G30" s="8"/>
      <c r="H30" s="8"/>
    </row>
    <row r="31" spans="2:10" x14ac:dyDescent="0.2">
      <c r="B31" s="7" t="s">
        <v>44</v>
      </c>
      <c r="C31" s="66" t="str">
        <f>IF(ABS(C14-C30)&gt;=0.0001, "Warning: Computed total of components does not match manual input of "&amp;C14&amp;" for ""Base Monthly ASO Fees (PEPM)""", "")</f>
        <v/>
      </c>
      <c r="D31" s="66" t="str">
        <f>IF(ABS(D14-D30)&gt;=0.0001, "Warning: Computed total of components does not match manual input of "&amp;D14&amp;" for ""Base Monthly ASO Fees (PEPM)""", "")</f>
        <v/>
      </c>
      <c r="E31" s="66" t="str">
        <f>IF(ABS(E14-E30)&gt;=0.0001, "Warning: Computed total of components does not match manual input of "&amp;E14&amp;" for ""Base Monthly ASO Fees (PEPM)""", "")</f>
        <v/>
      </c>
      <c r="F31" s="8"/>
      <c r="G31" s="8"/>
      <c r="H31" s="8"/>
    </row>
    <row r="32" spans="2:10" hidden="1" x14ac:dyDescent="0.2">
      <c r="B32" s="5" t="s">
        <v>45</v>
      </c>
      <c r="C32" s="6"/>
      <c r="D32" s="6"/>
      <c r="E32" s="6"/>
      <c r="F32" s="6"/>
      <c r="G32" s="6"/>
      <c r="H32" s="6"/>
      <c r="J32" s="45"/>
    </row>
    <row r="33" spans="2:10" hidden="1" x14ac:dyDescent="0.2">
      <c r="B33" s="7" t="s">
        <v>46</v>
      </c>
      <c r="C33" s="43">
        <f>C14*C10</f>
        <v>0</v>
      </c>
      <c r="D33" s="43">
        <f>D14*D10</f>
        <v>0</v>
      </c>
      <c r="E33" s="43">
        <f>E14*E10</f>
        <v>0</v>
      </c>
      <c r="F33" s="43">
        <f>E14*F10*(F15+1)</f>
        <v>0</v>
      </c>
      <c r="G33" s="43">
        <f>E14*(F15+1)*(G15+1)*G10</f>
        <v>0</v>
      </c>
      <c r="H33" s="8"/>
      <c r="J33" s="45"/>
    </row>
    <row r="34" spans="2:10" hidden="1" x14ac:dyDescent="0.2">
      <c r="B34" s="7" t="s">
        <v>47</v>
      </c>
      <c r="C34" s="43">
        <f>C33*12</f>
        <v>0</v>
      </c>
      <c r="D34" s="43">
        <f>D33*12</f>
        <v>0</v>
      </c>
      <c r="E34" s="43">
        <f>E33*12</f>
        <v>0</v>
      </c>
      <c r="F34" s="43">
        <f>F33*12</f>
        <v>0</v>
      </c>
      <c r="G34" s="43">
        <f>G33*12</f>
        <v>0</v>
      </c>
      <c r="H34" s="8"/>
      <c r="J34" s="45"/>
    </row>
    <row r="35" spans="2:10" ht="20.399999999999999" hidden="1" x14ac:dyDescent="0.2">
      <c r="B35" s="7" t="s">
        <v>48</v>
      </c>
      <c r="C35" s="43" t="s">
        <v>49</v>
      </c>
      <c r="D35" s="43">
        <f>D34-C34</f>
        <v>0</v>
      </c>
      <c r="E35" s="43">
        <f>E34-D34</f>
        <v>0</v>
      </c>
      <c r="F35" s="43">
        <f>F34-E34</f>
        <v>0</v>
      </c>
      <c r="G35" s="43">
        <f>G34-F34</f>
        <v>0</v>
      </c>
      <c r="H35" s="8"/>
      <c r="J35" s="45"/>
    </row>
    <row r="36" spans="2:10" ht="20.399999999999999" hidden="1" x14ac:dyDescent="0.2">
      <c r="B36" s="7" t="s">
        <v>50</v>
      </c>
      <c r="C36" s="44" t="s">
        <v>51</v>
      </c>
      <c r="D36" s="44" t="e">
        <f>D35/C34</f>
        <v>#DIV/0!</v>
      </c>
      <c r="E36" s="44" t="e">
        <f>E35/D34</f>
        <v>#DIV/0!</v>
      </c>
      <c r="F36" s="44" t="e">
        <f>F35/E34</f>
        <v>#DIV/0!</v>
      </c>
      <c r="G36" s="44" t="e">
        <f>G35/F34</f>
        <v>#DIV/0!</v>
      </c>
      <c r="H36" s="8"/>
      <c r="J36" s="45"/>
    </row>
    <row r="37" spans="2:10" x14ac:dyDescent="0.2">
      <c r="B37" s="5" t="s">
        <v>52</v>
      </c>
      <c r="C37" s="6"/>
      <c r="D37" s="6"/>
      <c r="E37" s="6"/>
      <c r="F37" s="6"/>
      <c r="G37" s="6"/>
      <c r="H37" s="6"/>
    </row>
    <row r="38" spans="2:10" x14ac:dyDescent="0.2">
      <c r="B38" s="7" t="s">
        <v>53</v>
      </c>
      <c r="C38" s="53"/>
      <c r="D38" s="53"/>
      <c r="E38" s="53"/>
      <c r="F38" s="8"/>
      <c r="G38" s="8"/>
      <c r="H38" s="54"/>
    </row>
    <row r="39" spans="2:10" x14ac:dyDescent="0.2">
      <c r="B39" s="7" t="s">
        <v>54</v>
      </c>
      <c r="C39" s="53"/>
      <c r="D39" s="53"/>
      <c r="E39" s="53"/>
      <c r="F39" s="8"/>
      <c r="G39" s="8"/>
      <c r="H39" s="56"/>
    </row>
    <row r="40" spans="2:10" x14ac:dyDescent="0.2">
      <c r="B40" s="7" t="s">
        <v>55</v>
      </c>
      <c r="C40" s="53"/>
      <c r="D40" s="53"/>
      <c r="E40" s="53"/>
      <c r="F40" s="8"/>
      <c r="G40" s="8"/>
      <c r="H40" s="56"/>
    </row>
    <row r="41" spans="2:10" x14ac:dyDescent="0.2">
      <c r="B41" s="7" t="s">
        <v>56</v>
      </c>
      <c r="C41" s="53"/>
      <c r="D41" s="53"/>
      <c r="E41" s="53"/>
      <c r="F41" s="8"/>
      <c r="G41" s="8"/>
      <c r="H41" s="56"/>
    </row>
    <row r="42" spans="2:10" x14ac:dyDescent="0.2">
      <c r="B42" s="7" t="s">
        <v>57</v>
      </c>
      <c r="C42" s="53"/>
      <c r="D42" s="53"/>
      <c r="E42" s="53"/>
      <c r="F42" s="8"/>
      <c r="G42" s="8"/>
      <c r="H42" s="56"/>
    </row>
    <row r="43" spans="2:10" ht="67.5" customHeight="1" x14ac:dyDescent="0.2">
      <c r="B43" s="7" t="s">
        <v>58</v>
      </c>
      <c r="C43" s="10"/>
      <c r="D43" s="10"/>
      <c r="E43" s="10"/>
      <c r="F43" s="55"/>
      <c r="G43" s="55"/>
      <c r="H43" s="54"/>
    </row>
    <row r="44" spans="2:10" x14ac:dyDescent="0.2">
      <c r="B44" s="5" t="s">
        <v>59</v>
      </c>
      <c r="C44" s="6"/>
      <c r="D44" s="6"/>
      <c r="E44" s="6"/>
      <c r="F44" s="6"/>
      <c r="G44" s="6"/>
      <c r="H44" s="6"/>
    </row>
    <row r="45" spans="2:10" x14ac:dyDescent="0.2">
      <c r="B45" s="7" t="s">
        <v>60</v>
      </c>
      <c r="C45" s="53"/>
      <c r="D45" s="53"/>
      <c r="E45" s="53"/>
      <c r="F45" s="57"/>
      <c r="G45" s="57"/>
      <c r="H45" s="54"/>
    </row>
    <row r="46" spans="2:10" x14ac:dyDescent="0.2">
      <c r="B46" s="7" t="s">
        <v>61</v>
      </c>
      <c r="C46" s="53"/>
      <c r="D46" s="53"/>
      <c r="E46" s="53"/>
      <c r="F46" s="57"/>
      <c r="G46" s="57"/>
      <c r="H46" s="54"/>
    </row>
    <row r="47" spans="2:10" ht="20.399999999999999" x14ac:dyDescent="0.2">
      <c r="B47" s="7" t="s">
        <v>62</v>
      </c>
      <c r="C47" s="53"/>
      <c r="D47" s="53"/>
      <c r="E47" s="53"/>
      <c r="F47" s="57"/>
      <c r="G47" s="57"/>
      <c r="H47" s="54"/>
    </row>
    <row r="48" spans="2:10" x14ac:dyDescent="0.2">
      <c r="B48" s="7" t="s">
        <v>63</v>
      </c>
      <c r="C48" s="53"/>
      <c r="D48" s="53"/>
      <c r="E48" s="53"/>
      <c r="F48" s="57"/>
      <c r="G48" s="57"/>
      <c r="H48" s="54"/>
    </row>
    <row r="49" spans="2:8" x14ac:dyDescent="0.2">
      <c r="B49" s="7" t="s">
        <v>64</v>
      </c>
      <c r="C49" s="53"/>
      <c r="D49" s="53"/>
      <c r="E49" s="53"/>
      <c r="F49" s="57"/>
      <c r="G49" s="57"/>
      <c r="H49" s="54"/>
    </row>
    <row r="50" spans="2:8" x14ac:dyDescent="0.2">
      <c r="B50" s="7" t="s">
        <v>65</v>
      </c>
      <c r="C50" s="53"/>
      <c r="D50" s="53"/>
      <c r="E50" s="53"/>
      <c r="F50" s="57"/>
      <c r="G50" s="57"/>
      <c r="H50" s="54"/>
    </row>
    <row r="51" spans="2:8" x14ac:dyDescent="0.2">
      <c r="B51" s="7" t="s">
        <v>66</v>
      </c>
      <c r="C51" s="53"/>
      <c r="D51" s="53"/>
      <c r="E51" s="53"/>
      <c r="F51" s="57"/>
      <c r="G51" s="57"/>
      <c r="H51" s="54"/>
    </row>
    <row r="52" spans="2:8" x14ac:dyDescent="0.2">
      <c r="B52" s="7" t="s">
        <v>67</v>
      </c>
      <c r="C52" s="53"/>
      <c r="D52" s="53"/>
      <c r="E52" s="53"/>
      <c r="F52" s="57"/>
      <c r="G52" s="57"/>
      <c r="H52" s="54"/>
    </row>
    <row r="53" spans="2:8" x14ac:dyDescent="0.2">
      <c r="B53" s="7" t="s">
        <v>68</v>
      </c>
      <c r="C53" s="53"/>
      <c r="D53" s="53"/>
      <c r="E53" s="53"/>
      <c r="F53" s="57"/>
      <c r="G53" s="57"/>
      <c r="H53" s="54"/>
    </row>
    <row r="54" spans="2:8" x14ac:dyDescent="0.2">
      <c r="B54" s="7" t="s">
        <v>69</v>
      </c>
      <c r="C54" s="53"/>
      <c r="D54" s="53"/>
      <c r="E54" s="53"/>
      <c r="F54" s="57"/>
      <c r="G54" s="57"/>
      <c r="H54" s="54"/>
    </row>
    <row r="55" spans="2:8" ht="20.399999999999999" x14ac:dyDescent="0.2">
      <c r="B55" s="7" t="s">
        <v>70</v>
      </c>
      <c r="C55" s="53"/>
      <c r="D55" s="53"/>
      <c r="E55" s="53"/>
      <c r="F55" s="57"/>
      <c r="G55" s="57"/>
      <c r="H55" s="54"/>
    </row>
    <row r="56" spans="2:8" x14ac:dyDescent="0.2">
      <c r="B56" s="7" t="s">
        <v>71</v>
      </c>
      <c r="C56" s="53"/>
      <c r="D56" s="53"/>
      <c r="E56" s="53"/>
      <c r="F56" s="57"/>
      <c r="G56" s="57"/>
      <c r="H56" s="54"/>
    </row>
    <row r="57" spans="2:8" x14ac:dyDescent="0.2">
      <c r="B57" s="7" t="s">
        <v>72</v>
      </c>
      <c r="C57" s="53"/>
      <c r="D57" s="53"/>
      <c r="E57" s="53"/>
      <c r="F57" s="57"/>
      <c r="G57" s="57"/>
      <c r="H57" s="54"/>
    </row>
    <row r="58" spans="2:8" x14ac:dyDescent="0.2">
      <c r="B58" s="7" t="s">
        <v>73</v>
      </c>
      <c r="C58" s="53"/>
      <c r="D58" s="53"/>
      <c r="E58" s="53"/>
      <c r="F58" s="57"/>
      <c r="G58" s="57"/>
      <c r="H58" s="54"/>
    </row>
    <row r="59" spans="2:8" x14ac:dyDescent="0.2">
      <c r="B59" s="7" t="s">
        <v>74</v>
      </c>
      <c r="C59" s="53"/>
      <c r="D59" s="53"/>
      <c r="E59" s="53"/>
      <c r="F59" s="57"/>
      <c r="G59" s="57"/>
      <c r="H59" s="54"/>
    </row>
    <row r="60" spans="2:8" x14ac:dyDescent="0.2">
      <c r="B60" s="7" t="s">
        <v>75</v>
      </c>
      <c r="C60" s="53"/>
      <c r="D60" s="53"/>
      <c r="E60" s="53"/>
      <c r="F60" s="57"/>
      <c r="G60" s="57"/>
      <c r="H60" s="54"/>
    </row>
    <row r="61" spans="2:8" x14ac:dyDescent="0.2">
      <c r="B61" s="7" t="s">
        <v>76</v>
      </c>
      <c r="C61" s="53"/>
      <c r="D61" s="53"/>
      <c r="E61" s="53"/>
      <c r="F61" s="57"/>
      <c r="G61" s="57"/>
      <c r="H61" s="54"/>
    </row>
    <row r="62" spans="2:8" x14ac:dyDescent="0.2">
      <c r="B62" s="7" t="s">
        <v>77</v>
      </c>
      <c r="C62" s="53"/>
      <c r="D62" s="53"/>
      <c r="E62" s="53"/>
      <c r="F62" s="57"/>
      <c r="G62" s="57"/>
      <c r="H62" s="54"/>
    </row>
    <row r="63" spans="2:8" ht="20.399999999999999" x14ac:dyDescent="0.2">
      <c r="B63" s="14" t="s">
        <v>78</v>
      </c>
      <c r="C63" s="53"/>
      <c r="D63" s="53"/>
      <c r="E63" s="53"/>
      <c r="F63" s="57"/>
      <c r="G63" s="57"/>
      <c r="H63" s="54"/>
    </row>
    <row r="64" spans="2:8" ht="20.399999999999999" x14ac:dyDescent="0.2">
      <c r="B64" s="7" t="s">
        <v>79</v>
      </c>
      <c r="C64" s="53"/>
      <c r="D64" s="53"/>
      <c r="E64" s="53"/>
      <c r="F64" s="57"/>
      <c r="G64" s="57"/>
      <c r="H64" s="54"/>
    </row>
    <row r="65" spans="2:8" x14ac:dyDescent="0.2">
      <c r="B65" s="7" t="s">
        <v>80</v>
      </c>
      <c r="C65" s="53"/>
      <c r="D65" s="53"/>
      <c r="E65" s="53"/>
      <c r="F65" s="57"/>
      <c r="G65" s="57"/>
      <c r="H65" s="54"/>
    </row>
    <row r="66" spans="2:8" ht="20.399999999999999" x14ac:dyDescent="0.2">
      <c r="B66" s="7" t="s">
        <v>81</v>
      </c>
      <c r="C66" s="53"/>
      <c r="D66" s="53"/>
      <c r="E66" s="53"/>
      <c r="F66" s="57"/>
      <c r="G66" s="57"/>
      <c r="H66" s="54"/>
    </row>
    <row r="67" spans="2:8" x14ac:dyDescent="0.2">
      <c r="B67" s="7" t="s">
        <v>82</v>
      </c>
      <c r="C67" s="53"/>
      <c r="D67" s="53"/>
      <c r="E67" s="53"/>
      <c r="F67" s="57"/>
      <c r="G67" s="57"/>
      <c r="H67" s="54"/>
    </row>
    <row r="68" spans="2:8" x14ac:dyDescent="0.2">
      <c r="B68" s="7" t="s">
        <v>83</v>
      </c>
      <c r="C68" s="53"/>
      <c r="D68" s="53"/>
      <c r="E68" s="53"/>
      <c r="F68" s="57"/>
      <c r="G68" s="57"/>
      <c r="H68" s="54"/>
    </row>
    <row r="69" spans="2:8" x14ac:dyDescent="0.2">
      <c r="B69" s="5" t="s">
        <v>84</v>
      </c>
      <c r="C69" s="6"/>
      <c r="D69" s="6"/>
      <c r="E69" s="6"/>
      <c r="F69" s="6"/>
      <c r="G69" s="6"/>
      <c r="H69" s="6"/>
    </row>
    <row r="70" spans="2:8" x14ac:dyDescent="0.2">
      <c r="B70" s="7" t="s">
        <v>85</v>
      </c>
      <c r="C70" s="57"/>
      <c r="D70" s="57"/>
      <c r="E70" s="57"/>
      <c r="F70" s="57"/>
      <c r="G70" s="57"/>
      <c r="H70" s="56"/>
    </row>
    <row r="71" spans="2:8" x14ac:dyDescent="0.2">
      <c r="B71" s="7" t="s">
        <v>86</v>
      </c>
      <c r="C71" s="54"/>
      <c r="D71" s="54"/>
      <c r="E71" s="54"/>
      <c r="F71" s="54"/>
      <c r="G71" s="54"/>
      <c r="H71" s="56"/>
    </row>
    <row r="72" spans="2:8" ht="20.399999999999999" x14ac:dyDescent="0.2">
      <c r="B72" s="14" t="s">
        <v>87</v>
      </c>
      <c r="C72" s="58"/>
      <c r="D72" s="59"/>
      <c r="E72" s="59"/>
      <c r="F72" s="59"/>
      <c r="G72" s="60"/>
      <c r="H72" s="56"/>
    </row>
    <row r="73" spans="2:8" ht="20.399999999999999" x14ac:dyDescent="0.2">
      <c r="B73" s="7" t="s">
        <v>88</v>
      </c>
      <c r="C73" s="72"/>
      <c r="D73" s="73"/>
      <c r="E73" s="73"/>
      <c r="F73" s="73"/>
      <c r="G73" s="74"/>
      <c r="H73" s="56"/>
    </row>
    <row r="74" spans="2:8" ht="20.399999999999999" x14ac:dyDescent="0.2">
      <c r="B74" s="7" t="s">
        <v>89</v>
      </c>
      <c r="C74" s="72"/>
      <c r="D74" s="73"/>
      <c r="E74" s="73"/>
      <c r="F74" s="73"/>
      <c r="G74" s="74"/>
      <c r="H74" s="56"/>
    </row>
    <row r="75" spans="2:8" ht="20.399999999999999" x14ac:dyDescent="0.2">
      <c r="B75" s="7" t="s">
        <v>90</v>
      </c>
      <c r="C75" s="72"/>
      <c r="D75" s="73"/>
      <c r="E75" s="73"/>
      <c r="F75" s="73"/>
      <c r="G75" s="74"/>
      <c r="H75" s="56"/>
    </row>
    <row r="76" spans="2:8" x14ac:dyDescent="0.2">
      <c r="B76" s="7" t="s">
        <v>91</v>
      </c>
      <c r="C76" s="57"/>
      <c r="D76" s="57"/>
      <c r="E76" s="57"/>
      <c r="F76" s="57"/>
      <c r="G76" s="57"/>
      <c r="H76" s="56"/>
    </row>
    <row r="77" spans="2:8" x14ac:dyDescent="0.2">
      <c r="B77" s="7" t="s">
        <v>86</v>
      </c>
      <c r="C77" s="54"/>
      <c r="D77" s="54"/>
      <c r="E77" s="54"/>
      <c r="F77" s="54"/>
      <c r="G77" s="54"/>
      <c r="H77" s="56"/>
    </row>
    <row r="78" spans="2:8" ht="20.399999999999999" x14ac:dyDescent="0.2">
      <c r="B78" s="14" t="s">
        <v>87</v>
      </c>
      <c r="C78" s="58"/>
      <c r="D78" s="59"/>
      <c r="E78" s="59"/>
      <c r="F78" s="59"/>
      <c r="G78" s="60"/>
      <c r="H78" s="56"/>
    </row>
    <row r="79" spans="2:8" ht="20.399999999999999" x14ac:dyDescent="0.2">
      <c r="B79" s="7" t="s">
        <v>88</v>
      </c>
      <c r="C79" s="72"/>
      <c r="D79" s="73"/>
      <c r="E79" s="73"/>
      <c r="F79" s="73"/>
      <c r="G79" s="74"/>
      <c r="H79" s="56"/>
    </row>
    <row r="80" spans="2:8" ht="20.399999999999999" x14ac:dyDescent="0.2">
      <c r="B80" s="7" t="s">
        <v>92</v>
      </c>
      <c r="C80" s="72"/>
      <c r="D80" s="73"/>
      <c r="E80" s="73"/>
      <c r="F80" s="73"/>
      <c r="G80" s="74"/>
      <c r="H80" s="56"/>
    </row>
    <row r="81" spans="2:8" ht="20.399999999999999" x14ac:dyDescent="0.2">
      <c r="B81" s="7" t="s">
        <v>90</v>
      </c>
      <c r="C81" s="72"/>
      <c r="D81" s="73"/>
      <c r="E81" s="73"/>
      <c r="F81" s="73"/>
      <c r="G81" s="74"/>
      <c r="H81" s="56"/>
    </row>
    <row r="82" spans="2:8" ht="29.25" customHeight="1" x14ac:dyDescent="0.2">
      <c r="B82" s="8" t="s">
        <v>93</v>
      </c>
      <c r="C82" s="69"/>
      <c r="D82" s="70"/>
      <c r="E82" s="70"/>
      <c r="F82" s="70"/>
      <c r="G82" s="71"/>
      <c r="H82" s="56"/>
    </row>
  </sheetData>
  <sheetProtection formatCells="0" formatColumns="0" insertColumns="0" insertRows="0" insertHyperlinks="0" deleteColumns="0" deleteRows="0" sort="0" autoFilter="0" pivotTables="0"/>
  <conditionalFormatting sqref="C4:C6">
    <cfRule type="expression" dxfId="7" priority="1">
      <formula>AND(C4=AK4,NOT(ISBLANK(AK4)))</formula>
    </cfRule>
    <cfRule type="expression" dxfId="6" priority="2">
      <formula>AND(C4=BH4,BH4&lt;&gt;"")</formula>
    </cfRule>
  </conditionalFormatting>
  <pageMargins left="0.7" right="0.7" top="0.75" bottom="0.75" header="0.3" footer="0.3"/>
  <pageSetup fitToHeight="0" orientation="landscape"/>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5B4EFB2-AD91-449C-AA87-492FD9170F7A}">
  <dimension ref="B1:J82"/>
  <sheetViews>
    <sheetView topLeftCell="A30" workbookViewId="0">
      <selection activeCell="C16" sqref="C16:F16"/>
    </sheetView>
  </sheetViews>
  <sheetFormatPr defaultRowHeight="10.199999999999999" x14ac:dyDescent="0.2"/>
  <cols>
    <col min="1" max="1" width="5" customWidth="1"/>
    <col min="2" max="2" width="58.5703125" customWidth="1"/>
    <col min="3" max="8" width="16" customWidth="1"/>
  </cols>
  <sheetData>
    <row r="1" spans="2:8" ht="13.2" x14ac:dyDescent="0.2">
      <c r="B1" s="25" t="s">
        <v>13</v>
      </c>
      <c r="C1" s="12"/>
    </row>
    <row r="2" spans="2:8" ht="13.2" x14ac:dyDescent="0.2">
      <c r="B2" s="25" t="s">
        <v>96</v>
      </c>
      <c r="C2" s="2"/>
    </row>
    <row r="3" spans="2:8" x14ac:dyDescent="0.2">
      <c r="B3" s="1"/>
      <c r="C3" s="2"/>
    </row>
    <row r="4" spans="2:8" ht="13.2" x14ac:dyDescent="0.25">
      <c r="B4" s="25" t="s">
        <v>3</v>
      </c>
      <c r="C4" s="64" cm="1">
        <f t="array" ref="C4">'Vendor Instructions'!D7:D7</f>
        <v>0</v>
      </c>
      <c r="D4" s="65"/>
    </row>
    <row r="5" spans="2:8" ht="13.2" x14ac:dyDescent="0.25">
      <c r="B5" s="25" t="s">
        <v>15</v>
      </c>
      <c r="C5" s="67"/>
      <c r="D5" s="68"/>
    </row>
    <row r="6" spans="2:8" ht="26.4" x14ac:dyDescent="0.25">
      <c r="B6" s="26" t="s">
        <v>16</v>
      </c>
      <c r="C6" s="67"/>
      <c r="D6" s="68"/>
    </row>
    <row r="7" spans="2:8" ht="12" customHeight="1" x14ac:dyDescent="0.2">
      <c r="C7" s="3"/>
    </row>
    <row r="8" spans="2:8" ht="30.6" x14ac:dyDescent="0.2">
      <c r="B8" s="13" t="s">
        <v>96</v>
      </c>
      <c r="C8" s="4" t="s">
        <v>17</v>
      </c>
      <c r="D8" s="4" t="s">
        <v>18</v>
      </c>
      <c r="E8" s="4" t="s">
        <v>19</v>
      </c>
      <c r="F8" s="4" t="s">
        <v>20</v>
      </c>
      <c r="G8" s="4" t="s">
        <v>21</v>
      </c>
      <c r="H8" s="4" t="s">
        <v>22</v>
      </c>
    </row>
    <row r="9" spans="2:8" x14ac:dyDescent="0.2">
      <c r="B9" s="5" t="s">
        <v>23</v>
      </c>
      <c r="C9" s="6"/>
      <c r="D9" s="6"/>
      <c r="E9" s="6"/>
      <c r="F9" s="6"/>
      <c r="G9" s="6"/>
      <c r="H9" s="6"/>
    </row>
    <row r="10" spans="2:8" ht="20.399999999999999" x14ac:dyDescent="0.2">
      <c r="B10" s="7" t="s">
        <v>24</v>
      </c>
      <c r="C10" s="41" t="s">
        <v>97</v>
      </c>
      <c r="D10" s="41" t="s">
        <v>97</v>
      </c>
      <c r="E10" s="41" t="s">
        <v>97</v>
      </c>
      <c r="F10" s="41" t="s">
        <v>97</v>
      </c>
      <c r="G10" s="41" t="s">
        <v>97</v>
      </c>
      <c r="H10" s="8"/>
    </row>
    <row r="11" spans="2:8" x14ac:dyDescent="0.2">
      <c r="B11" s="5" t="s">
        <v>25</v>
      </c>
      <c r="C11" s="6"/>
      <c r="D11" s="6"/>
      <c r="E11" s="6"/>
      <c r="F11" s="6"/>
      <c r="G11" s="6"/>
      <c r="H11" s="6"/>
    </row>
    <row r="12" spans="2:8" x14ac:dyDescent="0.2">
      <c r="B12" s="7" t="s">
        <v>26</v>
      </c>
      <c r="C12" s="53"/>
      <c r="D12" s="11"/>
      <c r="E12" s="11"/>
      <c r="F12" s="11"/>
      <c r="G12" s="11"/>
      <c r="H12" s="54"/>
    </row>
    <row r="13" spans="2:8" x14ac:dyDescent="0.2">
      <c r="B13" s="5" t="s">
        <v>27</v>
      </c>
      <c r="C13" s="6"/>
      <c r="D13" s="6"/>
      <c r="E13" s="6"/>
      <c r="F13" s="6"/>
      <c r="G13" s="6"/>
      <c r="H13" s="6"/>
    </row>
    <row r="14" spans="2:8" x14ac:dyDescent="0.2">
      <c r="B14" s="7" t="s">
        <v>28</v>
      </c>
      <c r="C14" s="53"/>
      <c r="D14" s="53"/>
      <c r="E14" s="53"/>
      <c r="F14" s="8"/>
      <c r="G14" s="8"/>
      <c r="H14" s="54"/>
    </row>
    <row r="15" spans="2:8" x14ac:dyDescent="0.2">
      <c r="B15" s="7" t="s">
        <v>29</v>
      </c>
      <c r="C15" s="8"/>
      <c r="D15" s="8"/>
      <c r="E15" s="8"/>
      <c r="F15" s="55"/>
      <c r="G15" s="55"/>
      <c r="H15" s="56"/>
    </row>
    <row r="16" spans="2:8" ht="81" customHeight="1" x14ac:dyDescent="0.2">
      <c r="B16" s="9" t="s">
        <v>152</v>
      </c>
      <c r="C16" s="78"/>
      <c r="D16" s="79"/>
      <c r="E16" s="79"/>
      <c r="F16" s="79"/>
      <c r="G16" s="8"/>
      <c r="H16" s="8"/>
    </row>
    <row r="17" spans="2:10" x14ac:dyDescent="0.2">
      <c r="B17" s="7" t="s">
        <v>30</v>
      </c>
      <c r="C17" s="53"/>
      <c r="D17" s="53"/>
      <c r="E17" s="53"/>
      <c r="F17" s="8"/>
      <c r="G17" s="8"/>
      <c r="H17" s="56"/>
    </row>
    <row r="18" spans="2:10" x14ac:dyDescent="0.2">
      <c r="B18" s="7" t="s">
        <v>31</v>
      </c>
      <c r="C18" s="53"/>
      <c r="D18" s="53"/>
      <c r="E18" s="53"/>
      <c r="F18" s="8"/>
      <c r="G18" s="8"/>
      <c r="H18" s="56"/>
    </row>
    <row r="19" spans="2:10" x14ac:dyDescent="0.2">
      <c r="B19" s="7" t="s">
        <v>32</v>
      </c>
      <c r="C19" s="53"/>
      <c r="D19" s="53"/>
      <c r="E19" s="53"/>
      <c r="F19" s="8"/>
      <c r="G19" s="8"/>
      <c r="H19" s="56"/>
    </row>
    <row r="20" spans="2:10" x14ac:dyDescent="0.2">
      <c r="B20" s="7" t="s">
        <v>33</v>
      </c>
      <c r="C20" s="53"/>
      <c r="D20" s="53"/>
      <c r="E20" s="53"/>
      <c r="F20" s="8"/>
      <c r="G20" s="8"/>
      <c r="H20" s="56"/>
    </row>
    <row r="21" spans="2:10" x14ac:dyDescent="0.2">
      <c r="B21" s="7" t="s">
        <v>34</v>
      </c>
      <c r="C21" s="53"/>
      <c r="D21" s="53"/>
      <c r="E21" s="53"/>
      <c r="F21" s="8"/>
      <c r="G21" s="8"/>
      <c r="H21" s="56"/>
    </row>
    <row r="22" spans="2:10" ht="20.399999999999999" x14ac:dyDescent="0.2">
      <c r="B22" s="7" t="s">
        <v>35</v>
      </c>
      <c r="C22" s="53"/>
      <c r="D22" s="53"/>
      <c r="E22" s="53"/>
      <c r="F22" s="8"/>
      <c r="G22" s="8"/>
      <c r="H22" s="56"/>
    </row>
    <row r="23" spans="2:10" x14ac:dyDescent="0.2">
      <c r="B23" s="7" t="s">
        <v>36</v>
      </c>
      <c r="C23" s="53"/>
      <c r="D23" s="53"/>
      <c r="E23" s="53"/>
      <c r="F23" s="8"/>
      <c r="G23" s="8"/>
      <c r="H23" s="56"/>
    </row>
    <row r="24" spans="2:10" ht="20.399999999999999" x14ac:dyDescent="0.2">
      <c r="B24" s="7" t="s">
        <v>37</v>
      </c>
      <c r="C24" s="53"/>
      <c r="D24" s="53"/>
      <c r="E24" s="53"/>
      <c r="F24" s="8"/>
      <c r="G24" s="8"/>
      <c r="H24" s="56"/>
    </row>
    <row r="25" spans="2:10" x14ac:dyDescent="0.2">
      <c r="B25" s="7" t="s">
        <v>38</v>
      </c>
      <c r="C25" s="53"/>
      <c r="D25" s="53"/>
      <c r="E25" s="53"/>
      <c r="F25" s="8"/>
      <c r="G25" s="8"/>
      <c r="H25" s="56"/>
    </row>
    <row r="26" spans="2:10" x14ac:dyDescent="0.2">
      <c r="B26" s="7" t="s">
        <v>39</v>
      </c>
      <c r="C26" s="53"/>
      <c r="D26" s="53"/>
      <c r="E26" s="53"/>
      <c r="F26" s="8"/>
      <c r="G26" s="8"/>
      <c r="H26" s="56"/>
    </row>
    <row r="27" spans="2:10" x14ac:dyDescent="0.2">
      <c r="B27" s="7" t="s">
        <v>40</v>
      </c>
      <c r="C27" s="53"/>
      <c r="D27" s="53"/>
      <c r="E27" s="53"/>
      <c r="F27" s="8"/>
      <c r="G27" s="8"/>
      <c r="H27" s="56"/>
    </row>
    <row r="28" spans="2:10" x14ac:dyDescent="0.2">
      <c r="B28" s="7" t="s">
        <v>41</v>
      </c>
      <c r="C28" s="53"/>
      <c r="D28" s="53"/>
      <c r="E28" s="53"/>
      <c r="F28" s="8"/>
      <c r="G28" s="8"/>
      <c r="H28" s="56"/>
    </row>
    <row r="29" spans="2:10" x14ac:dyDescent="0.2">
      <c r="B29" s="7" t="s">
        <v>42</v>
      </c>
      <c r="C29" s="53"/>
      <c r="D29" s="53"/>
      <c r="E29" s="53"/>
      <c r="F29" s="8"/>
      <c r="G29" s="8"/>
      <c r="H29" s="56"/>
    </row>
    <row r="30" spans="2:10" x14ac:dyDescent="0.2">
      <c r="B30" s="7" t="s">
        <v>43</v>
      </c>
      <c r="C30" s="42">
        <f>SUM(C16:C29)</f>
        <v>0</v>
      </c>
      <c r="D30" s="42">
        <f t="shared" ref="D30:E30" si="0">SUM(D16:D29)</f>
        <v>0</v>
      </c>
      <c r="E30" s="42">
        <f t="shared" si="0"/>
        <v>0</v>
      </c>
      <c r="F30" s="8"/>
      <c r="G30" s="8"/>
      <c r="H30" s="8"/>
    </row>
    <row r="31" spans="2:10" x14ac:dyDescent="0.2">
      <c r="B31" s="7" t="s">
        <v>44</v>
      </c>
      <c r="C31" s="66" t="str">
        <f>IF(ABS(C14-C30)&gt;=0.0001, "Warning: Computed total of components does not match manual input of "&amp;C14&amp;" for ""Base Monthly ASO Fees (PEPM)""", "")</f>
        <v/>
      </c>
      <c r="D31" s="66" t="str">
        <f>IF(ABS(D14-D30)&gt;=0.0001, "Warning: Computed total of components does not match manual input of "&amp;D14&amp;" for ""Base Monthly ASO Fees (PEPM)""", "")</f>
        <v/>
      </c>
      <c r="E31" s="66" t="str">
        <f>IF(ABS(E14-E30)&gt;=0.0001, "Warning: Computed total of components does not match manual input of "&amp;E14&amp;" for ""Base Monthly ASO Fees (PEPM)""", "")</f>
        <v/>
      </c>
      <c r="F31" s="8"/>
      <c r="G31" s="8"/>
      <c r="H31" s="8"/>
    </row>
    <row r="32" spans="2:10" hidden="1" x14ac:dyDescent="0.2">
      <c r="B32" s="5" t="s">
        <v>45</v>
      </c>
      <c r="C32" s="6"/>
      <c r="D32" s="6"/>
      <c r="E32" s="6"/>
      <c r="F32" s="6"/>
      <c r="G32" s="6"/>
      <c r="H32" s="6"/>
      <c r="J32" s="45"/>
    </row>
    <row r="33" spans="2:10" hidden="1" x14ac:dyDescent="0.2">
      <c r="B33" s="7" t="s">
        <v>46</v>
      </c>
      <c r="C33" s="43" t="e">
        <f>C14*C10</f>
        <v>#VALUE!</v>
      </c>
      <c r="D33" s="43" t="e">
        <f>D14*D10</f>
        <v>#VALUE!</v>
      </c>
      <c r="E33" s="43" t="e">
        <f>E14*E10</f>
        <v>#VALUE!</v>
      </c>
      <c r="F33" s="43" t="e">
        <f>E14*F10*(F15+1)</f>
        <v>#VALUE!</v>
      </c>
      <c r="G33" s="43" t="e">
        <f>E14*(F15+1)*(G15+1)*G10</f>
        <v>#VALUE!</v>
      </c>
      <c r="H33" s="8"/>
      <c r="J33" s="45"/>
    </row>
    <row r="34" spans="2:10" hidden="1" x14ac:dyDescent="0.2">
      <c r="B34" s="7" t="s">
        <v>47</v>
      </c>
      <c r="C34" s="43" t="e">
        <f>C33*12</f>
        <v>#VALUE!</v>
      </c>
      <c r="D34" s="43" t="e">
        <f>D33*12</f>
        <v>#VALUE!</v>
      </c>
      <c r="E34" s="43" t="e">
        <f>E33*12</f>
        <v>#VALUE!</v>
      </c>
      <c r="F34" s="43" t="e">
        <f>F33*12</f>
        <v>#VALUE!</v>
      </c>
      <c r="G34" s="43" t="e">
        <f>G33*12</f>
        <v>#VALUE!</v>
      </c>
      <c r="H34" s="8"/>
      <c r="J34" s="45"/>
    </row>
    <row r="35" spans="2:10" ht="20.399999999999999" hidden="1" x14ac:dyDescent="0.2">
      <c r="B35" s="7" t="s">
        <v>48</v>
      </c>
      <c r="C35" s="43" t="s">
        <v>49</v>
      </c>
      <c r="D35" s="43" t="e">
        <f>D34-C34</f>
        <v>#VALUE!</v>
      </c>
      <c r="E35" s="43" t="e">
        <f>E34-D34</f>
        <v>#VALUE!</v>
      </c>
      <c r="F35" s="43" t="e">
        <f>F34-E34</f>
        <v>#VALUE!</v>
      </c>
      <c r="G35" s="43" t="e">
        <f>G34-F34</f>
        <v>#VALUE!</v>
      </c>
      <c r="H35" s="8"/>
      <c r="J35" s="45"/>
    </row>
    <row r="36" spans="2:10" ht="20.399999999999999" hidden="1" x14ac:dyDescent="0.2">
      <c r="B36" s="7" t="s">
        <v>50</v>
      </c>
      <c r="C36" s="44" t="s">
        <v>51</v>
      </c>
      <c r="D36" s="44" t="e">
        <f>D35/C34</f>
        <v>#VALUE!</v>
      </c>
      <c r="E36" s="44" t="e">
        <f>E35/D34</f>
        <v>#VALUE!</v>
      </c>
      <c r="F36" s="44" t="e">
        <f>F35/E34</f>
        <v>#VALUE!</v>
      </c>
      <c r="G36" s="44" t="e">
        <f>G35/F34</f>
        <v>#VALUE!</v>
      </c>
      <c r="H36" s="8"/>
      <c r="J36" s="45"/>
    </row>
    <row r="37" spans="2:10" x14ac:dyDescent="0.2">
      <c r="B37" s="5" t="s">
        <v>52</v>
      </c>
      <c r="C37" s="6"/>
      <c r="D37" s="6"/>
      <c r="E37" s="6"/>
      <c r="F37" s="6"/>
      <c r="G37" s="6"/>
      <c r="H37" s="6"/>
    </row>
    <row r="38" spans="2:10" x14ac:dyDescent="0.2">
      <c r="B38" s="7" t="s">
        <v>53</v>
      </c>
      <c r="C38" s="53"/>
      <c r="D38" s="53"/>
      <c r="E38" s="53"/>
      <c r="F38" s="8"/>
      <c r="G38" s="8"/>
      <c r="H38" s="54"/>
    </row>
    <row r="39" spans="2:10" x14ac:dyDescent="0.2">
      <c r="B39" s="7" t="s">
        <v>54</v>
      </c>
      <c r="C39" s="53"/>
      <c r="D39" s="53"/>
      <c r="E39" s="53"/>
      <c r="F39" s="8"/>
      <c r="G39" s="8"/>
      <c r="H39" s="56"/>
    </row>
    <row r="40" spans="2:10" x14ac:dyDescent="0.2">
      <c r="B40" s="7" t="s">
        <v>55</v>
      </c>
      <c r="C40" s="53"/>
      <c r="D40" s="53"/>
      <c r="E40" s="53"/>
      <c r="F40" s="8"/>
      <c r="G40" s="8"/>
      <c r="H40" s="56"/>
    </row>
    <row r="41" spans="2:10" x14ac:dyDescent="0.2">
      <c r="B41" s="7" t="s">
        <v>56</v>
      </c>
      <c r="C41" s="53"/>
      <c r="D41" s="53"/>
      <c r="E41" s="53"/>
      <c r="F41" s="8"/>
      <c r="G41" s="8"/>
      <c r="H41" s="56"/>
    </row>
    <row r="42" spans="2:10" x14ac:dyDescent="0.2">
      <c r="B42" s="7" t="s">
        <v>57</v>
      </c>
      <c r="C42" s="53"/>
      <c r="D42" s="53"/>
      <c r="E42" s="53"/>
      <c r="F42" s="8"/>
      <c r="G42" s="8"/>
      <c r="H42" s="56"/>
    </row>
    <row r="43" spans="2:10" ht="66.75" customHeight="1" x14ac:dyDescent="0.2">
      <c r="B43" s="7" t="s">
        <v>58</v>
      </c>
      <c r="C43" s="10"/>
      <c r="D43" s="10"/>
      <c r="E43" s="10"/>
      <c r="F43" s="55"/>
      <c r="G43" s="55"/>
      <c r="H43" s="54"/>
    </row>
    <row r="44" spans="2:10" x14ac:dyDescent="0.2">
      <c r="B44" s="5" t="s">
        <v>59</v>
      </c>
      <c r="C44" s="6"/>
      <c r="D44" s="6"/>
      <c r="E44" s="6"/>
      <c r="F44" s="6"/>
      <c r="G44" s="6"/>
      <c r="H44" s="6"/>
    </row>
    <row r="45" spans="2:10" x14ac:dyDescent="0.2">
      <c r="B45" s="7" t="s">
        <v>60</v>
      </c>
      <c r="C45" s="53"/>
      <c r="D45" s="53"/>
      <c r="E45" s="53"/>
      <c r="F45" s="57"/>
      <c r="G45" s="57"/>
      <c r="H45" s="54"/>
    </row>
    <row r="46" spans="2:10" x14ac:dyDescent="0.2">
      <c r="B46" s="7" t="s">
        <v>61</v>
      </c>
      <c r="C46" s="53"/>
      <c r="D46" s="53"/>
      <c r="E46" s="53"/>
      <c r="F46" s="57"/>
      <c r="G46" s="57"/>
      <c r="H46" s="54"/>
    </row>
    <row r="47" spans="2:10" ht="20.399999999999999" x14ac:dyDescent="0.2">
      <c r="B47" s="7" t="s">
        <v>62</v>
      </c>
      <c r="C47" s="53"/>
      <c r="D47" s="53"/>
      <c r="E47" s="53"/>
      <c r="F47" s="57"/>
      <c r="G47" s="57"/>
      <c r="H47" s="54"/>
    </row>
    <row r="48" spans="2:10" x14ac:dyDescent="0.2">
      <c r="B48" s="7" t="s">
        <v>63</v>
      </c>
      <c r="C48" s="53"/>
      <c r="D48" s="53"/>
      <c r="E48" s="53"/>
      <c r="F48" s="57"/>
      <c r="G48" s="57"/>
      <c r="H48" s="54"/>
    </row>
    <row r="49" spans="2:8" x14ac:dyDescent="0.2">
      <c r="B49" s="7" t="s">
        <v>64</v>
      </c>
      <c r="C49" s="53"/>
      <c r="D49" s="53"/>
      <c r="E49" s="53"/>
      <c r="F49" s="57"/>
      <c r="G49" s="57"/>
      <c r="H49" s="54"/>
    </row>
    <row r="50" spans="2:8" x14ac:dyDescent="0.2">
      <c r="B50" s="7" t="s">
        <v>65</v>
      </c>
      <c r="C50" s="53"/>
      <c r="D50" s="53"/>
      <c r="E50" s="53"/>
      <c r="F50" s="57"/>
      <c r="G50" s="57"/>
      <c r="H50" s="54"/>
    </row>
    <row r="51" spans="2:8" x14ac:dyDescent="0.2">
      <c r="B51" s="7" t="s">
        <v>66</v>
      </c>
      <c r="C51" s="53"/>
      <c r="D51" s="53"/>
      <c r="E51" s="53"/>
      <c r="F51" s="57"/>
      <c r="G51" s="57"/>
      <c r="H51" s="54"/>
    </row>
    <row r="52" spans="2:8" x14ac:dyDescent="0.2">
      <c r="B52" s="7" t="s">
        <v>67</v>
      </c>
      <c r="C52" s="53"/>
      <c r="D52" s="53"/>
      <c r="E52" s="53"/>
      <c r="F52" s="57"/>
      <c r="G52" s="57"/>
      <c r="H52" s="54"/>
    </row>
    <row r="53" spans="2:8" x14ac:dyDescent="0.2">
      <c r="B53" s="7" t="s">
        <v>68</v>
      </c>
      <c r="C53" s="53"/>
      <c r="D53" s="53"/>
      <c r="E53" s="53"/>
      <c r="F53" s="57"/>
      <c r="G53" s="57"/>
      <c r="H53" s="54"/>
    </row>
    <row r="54" spans="2:8" x14ac:dyDescent="0.2">
      <c r="B54" s="7" t="s">
        <v>69</v>
      </c>
      <c r="C54" s="53"/>
      <c r="D54" s="53"/>
      <c r="E54" s="53"/>
      <c r="F54" s="57"/>
      <c r="G54" s="57"/>
      <c r="H54" s="54"/>
    </row>
    <row r="55" spans="2:8" ht="20.399999999999999" x14ac:dyDescent="0.2">
      <c r="B55" s="7" t="s">
        <v>70</v>
      </c>
      <c r="C55" s="53"/>
      <c r="D55" s="53"/>
      <c r="E55" s="53"/>
      <c r="F55" s="57"/>
      <c r="G55" s="57"/>
      <c r="H55" s="54"/>
    </row>
    <row r="56" spans="2:8" x14ac:dyDescent="0.2">
      <c r="B56" s="7" t="s">
        <v>71</v>
      </c>
      <c r="C56" s="53"/>
      <c r="D56" s="53"/>
      <c r="E56" s="53"/>
      <c r="F56" s="57"/>
      <c r="G56" s="57"/>
      <c r="H56" s="54"/>
    </row>
    <row r="57" spans="2:8" x14ac:dyDescent="0.2">
      <c r="B57" s="7" t="s">
        <v>72</v>
      </c>
      <c r="C57" s="53"/>
      <c r="D57" s="53"/>
      <c r="E57" s="53"/>
      <c r="F57" s="57"/>
      <c r="G57" s="57"/>
      <c r="H57" s="54"/>
    </row>
    <row r="58" spans="2:8" x14ac:dyDescent="0.2">
      <c r="B58" s="7" t="s">
        <v>73</v>
      </c>
      <c r="C58" s="53"/>
      <c r="D58" s="53"/>
      <c r="E58" s="53"/>
      <c r="F58" s="57"/>
      <c r="G58" s="57"/>
      <c r="H58" s="54"/>
    </row>
    <row r="59" spans="2:8" x14ac:dyDescent="0.2">
      <c r="B59" s="7" t="s">
        <v>74</v>
      </c>
      <c r="C59" s="53"/>
      <c r="D59" s="53"/>
      <c r="E59" s="53"/>
      <c r="F59" s="57"/>
      <c r="G59" s="57"/>
      <c r="H59" s="54"/>
    </row>
    <row r="60" spans="2:8" x14ac:dyDescent="0.2">
      <c r="B60" s="7" t="s">
        <v>75</v>
      </c>
      <c r="C60" s="53"/>
      <c r="D60" s="53"/>
      <c r="E60" s="53"/>
      <c r="F60" s="57"/>
      <c r="G60" s="57"/>
      <c r="H60" s="54"/>
    </row>
    <row r="61" spans="2:8" x14ac:dyDescent="0.2">
      <c r="B61" s="7" t="s">
        <v>76</v>
      </c>
      <c r="C61" s="53"/>
      <c r="D61" s="53"/>
      <c r="E61" s="53"/>
      <c r="F61" s="57"/>
      <c r="G61" s="57"/>
      <c r="H61" s="54"/>
    </row>
    <row r="62" spans="2:8" x14ac:dyDescent="0.2">
      <c r="B62" s="7" t="s">
        <v>77</v>
      </c>
      <c r="C62" s="53"/>
      <c r="D62" s="53"/>
      <c r="E62" s="53"/>
      <c r="F62" s="57"/>
      <c r="G62" s="57"/>
      <c r="H62" s="54"/>
    </row>
    <row r="63" spans="2:8" ht="20.399999999999999" x14ac:dyDescent="0.2">
      <c r="B63" s="14" t="s">
        <v>78</v>
      </c>
      <c r="C63" s="53"/>
      <c r="D63" s="53"/>
      <c r="E63" s="53"/>
      <c r="F63" s="57"/>
      <c r="G63" s="57"/>
      <c r="H63" s="54"/>
    </row>
    <row r="64" spans="2:8" ht="20.399999999999999" x14ac:dyDescent="0.2">
      <c r="B64" s="7" t="s">
        <v>79</v>
      </c>
      <c r="C64" s="53"/>
      <c r="D64" s="53"/>
      <c r="E64" s="53"/>
      <c r="F64" s="57"/>
      <c r="G64" s="57"/>
      <c r="H64" s="54"/>
    </row>
    <row r="65" spans="2:8" x14ac:dyDescent="0.2">
      <c r="B65" s="7" t="s">
        <v>80</v>
      </c>
      <c r="C65" s="53"/>
      <c r="D65" s="53"/>
      <c r="E65" s="53"/>
      <c r="F65" s="57"/>
      <c r="G65" s="57"/>
      <c r="H65" s="54"/>
    </row>
    <row r="66" spans="2:8" ht="20.399999999999999" x14ac:dyDescent="0.2">
      <c r="B66" s="7" t="s">
        <v>81</v>
      </c>
      <c r="C66" s="53"/>
      <c r="D66" s="53"/>
      <c r="E66" s="53"/>
      <c r="F66" s="57"/>
      <c r="G66" s="57"/>
      <c r="H66" s="54"/>
    </row>
    <row r="67" spans="2:8" x14ac:dyDescent="0.2">
      <c r="B67" s="7" t="s">
        <v>82</v>
      </c>
      <c r="C67" s="53"/>
      <c r="D67" s="53"/>
      <c r="E67" s="53"/>
      <c r="F67" s="57"/>
      <c r="G67" s="57"/>
      <c r="H67" s="54"/>
    </row>
    <row r="68" spans="2:8" x14ac:dyDescent="0.2">
      <c r="B68" s="7" t="s">
        <v>83</v>
      </c>
      <c r="C68" s="53"/>
      <c r="D68" s="53"/>
      <c r="E68" s="53"/>
      <c r="F68" s="57"/>
      <c r="G68" s="57"/>
      <c r="H68" s="54"/>
    </row>
    <row r="69" spans="2:8" x14ac:dyDescent="0.2">
      <c r="B69" s="5" t="s">
        <v>84</v>
      </c>
      <c r="C69" s="6"/>
      <c r="D69" s="6"/>
      <c r="E69" s="6"/>
      <c r="F69" s="6"/>
      <c r="G69" s="6"/>
      <c r="H69" s="6"/>
    </row>
    <row r="70" spans="2:8" x14ac:dyDescent="0.2">
      <c r="B70" s="7" t="s">
        <v>85</v>
      </c>
      <c r="C70" s="57"/>
      <c r="D70" s="57"/>
      <c r="E70" s="57"/>
      <c r="F70" s="57"/>
      <c r="G70" s="57"/>
      <c r="H70" s="56"/>
    </row>
    <row r="71" spans="2:8" x14ac:dyDescent="0.2">
      <c r="B71" s="7" t="s">
        <v>86</v>
      </c>
      <c r="C71" s="54"/>
      <c r="D71" s="54"/>
      <c r="E71" s="54"/>
      <c r="F71" s="54"/>
      <c r="G71" s="54"/>
      <c r="H71" s="56"/>
    </row>
    <row r="72" spans="2:8" ht="20.399999999999999" x14ac:dyDescent="0.2">
      <c r="B72" s="14" t="s">
        <v>87</v>
      </c>
      <c r="C72" s="75"/>
      <c r="D72" s="76"/>
      <c r="E72" s="76"/>
      <c r="F72" s="76"/>
      <c r="G72" s="77"/>
      <c r="H72" s="56"/>
    </row>
    <row r="73" spans="2:8" ht="20.399999999999999" x14ac:dyDescent="0.2">
      <c r="B73" s="7" t="s">
        <v>88</v>
      </c>
      <c r="C73" s="72"/>
      <c r="D73" s="73"/>
      <c r="E73" s="73"/>
      <c r="F73" s="73"/>
      <c r="G73" s="74"/>
      <c r="H73" s="56"/>
    </row>
    <row r="74" spans="2:8" ht="20.399999999999999" x14ac:dyDescent="0.2">
      <c r="B74" s="7" t="s">
        <v>89</v>
      </c>
      <c r="C74" s="72"/>
      <c r="D74" s="73"/>
      <c r="E74" s="73"/>
      <c r="F74" s="73"/>
      <c r="G74" s="74"/>
      <c r="H74" s="56"/>
    </row>
    <row r="75" spans="2:8" ht="20.399999999999999" x14ac:dyDescent="0.2">
      <c r="B75" s="7" t="s">
        <v>90</v>
      </c>
      <c r="C75" s="72"/>
      <c r="D75" s="73"/>
      <c r="E75" s="73"/>
      <c r="F75" s="73"/>
      <c r="G75" s="74"/>
      <c r="H75" s="56"/>
    </row>
    <row r="76" spans="2:8" x14ac:dyDescent="0.2">
      <c r="B76" s="7" t="s">
        <v>91</v>
      </c>
      <c r="C76" s="57"/>
      <c r="D76" s="57"/>
      <c r="E76" s="57"/>
      <c r="F76" s="57"/>
      <c r="G76" s="57"/>
      <c r="H76" s="56"/>
    </row>
    <row r="77" spans="2:8" x14ac:dyDescent="0.2">
      <c r="B77" s="7" t="s">
        <v>86</v>
      </c>
      <c r="C77" s="54"/>
      <c r="D77" s="54"/>
      <c r="E77" s="54"/>
      <c r="F77" s="54"/>
      <c r="G77" s="54"/>
      <c r="H77" s="56"/>
    </row>
    <row r="78" spans="2:8" ht="20.399999999999999" x14ac:dyDescent="0.2">
      <c r="B78" s="14" t="s">
        <v>87</v>
      </c>
      <c r="C78" s="58"/>
      <c r="D78" s="59"/>
      <c r="E78" s="59"/>
      <c r="F78" s="59"/>
      <c r="G78" s="60"/>
      <c r="H78" s="56"/>
    </row>
    <row r="79" spans="2:8" ht="20.399999999999999" x14ac:dyDescent="0.2">
      <c r="B79" s="7" t="s">
        <v>88</v>
      </c>
      <c r="C79" s="61"/>
      <c r="D79" s="62"/>
      <c r="E79" s="62"/>
      <c r="F79" s="62"/>
      <c r="G79" s="63"/>
      <c r="H79" s="56"/>
    </row>
    <row r="80" spans="2:8" ht="20.399999999999999" x14ac:dyDescent="0.2">
      <c r="B80" s="7" t="s">
        <v>92</v>
      </c>
      <c r="C80" s="61"/>
      <c r="D80" s="62"/>
      <c r="E80" s="62"/>
      <c r="F80" s="62"/>
      <c r="G80" s="63"/>
      <c r="H80" s="56"/>
    </row>
    <row r="81" spans="2:8" ht="20.399999999999999" x14ac:dyDescent="0.2">
      <c r="B81" s="7" t="s">
        <v>90</v>
      </c>
      <c r="C81" s="61"/>
      <c r="D81" s="62"/>
      <c r="E81" s="62"/>
      <c r="F81" s="62"/>
      <c r="G81" s="63"/>
      <c r="H81" s="56"/>
    </row>
    <row r="82" spans="2:8" ht="29.25" customHeight="1" x14ac:dyDescent="0.2">
      <c r="B82" s="8" t="s">
        <v>93</v>
      </c>
      <c r="C82" s="69"/>
      <c r="D82" s="70"/>
      <c r="E82" s="70"/>
      <c r="F82" s="70"/>
      <c r="G82" s="71"/>
      <c r="H82" s="56"/>
    </row>
  </sheetData>
  <sheetProtection formatCells="0" formatColumns="0" insertColumns="0" insertRows="0" insertHyperlinks="0" deleteColumns="0" deleteRows="0" sort="0" autoFilter="0" pivotTables="0"/>
  <conditionalFormatting sqref="C4:C6">
    <cfRule type="expression" dxfId="5" priority="1">
      <formula>AND(C4=AK4,NOT(ISBLANK(AK4)))</formula>
    </cfRule>
    <cfRule type="expression" dxfId="4" priority="2">
      <formula>AND(C4=BH4,BH4&lt;&gt;"")</formula>
    </cfRule>
  </conditionalFormatting>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B1:K34"/>
  <sheetViews>
    <sheetView workbookViewId="0">
      <pane xSplit="2" ySplit="7" topLeftCell="C8" activePane="bottomRight" state="frozen"/>
      <selection pane="topRight"/>
      <selection pane="bottomLeft"/>
      <selection pane="bottomRight" activeCell="D27" sqref="D27"/>
    </sheetView>
  </sheetViews>
  <sheetFormatPr defaultRowHeight="10.199999999999999" x14ac:dyDescent="0.2"/>
  <cols>
    <col min="1" max="1" width="5" customWidth="1"/>
    <col min="2" max="2" width="37" customWidth="1"/>
    <col min="3" max="7" width="16" customWidth="1"/>
    <col min="8" max="8" width="32" customWidth="1"/>
    <col min="9" max="9" width="36" customWidth="1"/>
  </cols>
  <sheetData>
    <row r="1" spans="2:11" ht="13.2" x14ac:dyDescent="0.2">
      <c r="B1" s="25" t="s">
        <v>13</v>
      </c>
      <c r="C1" s="2"/>
    </row>
    <row r="2" spans="2:11" ht="13.2" x14ac:dyDescent="0.2">
      <c r="B2" s="25" t="s">
        <v>98</v>
      </c>
      <c r="C2" s="2"/>
    </row>
    <row r="3" spans="2:11" x14ac:dyDescent="0.2">
      <c r="B3" s="1"/>
      <c r="C3" s="2"/>
    </row>
    <row r="4" spans="2:11" ht="13.2" x14ac:dyDescent="0.25">
      <c r="B4" s="25" t="s">
        <v>3</v>
      </c>
      <c r="C4" s="64" cm="1">
        <f t="array" ref="C4">'Vendor Instructions'!D7:D7</f>
        <v>0</v>
      </c>
      <c r="D4" s="65"/>
    </row>
    <row r="6" spans="2:11" ht="12" customHeight="1" x14ac:dyDescent="0.2">
      <c r="C6" s="83"/>
      <c r="D6" s="84"/>
      <c r="E6" s="84"/>
      <c r="F6" s="84"/>
      <c r="G6" s="84"/>
      <c r="H6" s="84"/>
      <c r="I6" s="84"/>
    </row>
    <row r="7" spans="2:11" ht="30.6" x14ac:dyDescent="0.2">
      <c r="B7" s="13" t="s">
        <v>98</v>
      </c>
      <c r="C7" s="4" t="s">
        <v>17</v>
      </c>
      <c r="D7" s="4" t="s">
        <v>18</v>
      </c>
      <c r="E7" s="4" t="s">
        <v>19</v>
      </c>
      <c r="F7" s="4" t="s">
        <v>20</v>
      </c>
      <c r="G7" s="4" t="s">
        <v>21</v>
      </c>
      <c r="H7" s="4" t="s">
        <v>99</v>
      </c>
      <c r="I7" s="4" t="s">
        <v>22</v>
      </c>
    </row>
    <row r="8" spans="2:11" x14ac:dyDescent="0.2">
      <c r="B8" s="5" t="s">
        <v>100</v>
      </c>
      <c r="C8" s="5"/>
      <c r="D8" s="5"/>
      <c r="E8" s="5"/>
      <c r="F8" s="5"/>
      <c r="G8" s="5"/>
      <c r="H8" s="5"/>
      <c r="I8" s="5"/>
    </row>
    <row r="9" spans="2:11" ht="11.25" customHeight="1" x14ac:dyDescent="0.2">
      <c r="B9" s="7" t="s">
        <v>101</v>
      </c>
      <c r="C9" s="41">
        <v>3698</v>
      </c>
      <c r="D9" s="41">
        <v>3698</v>
      </c>
      <c r="E9" s="41">
        <v>3698</v>
      </c>
      <c r="F9" s="41">
        <v>3698</v>
      </c>
      <c r="G9" s="41">
        <v>3698</v>
      </c>
      <c r="H9" s="52"/>
      <c r="I9" s="8"/>
    </row>
    <row r="10" spans="2:11" x14ac:dyDescent="0.2">
      <c r="B10" s="5" t="s">
        <v>102</v>
      </c>
      <c r="C10" s="5"/>
      <c r="D10" s="5"/>
      <c r="E10" s="5"/>
      <c r="F10" s="5"/>
      <c r="G10" s="5"/>
      <c r="H10" s="5"/>
      <c r="I10" s="5"/>
    </row>
    <row r="11" spans="2:11" x14ac:dyDescent="0.2">
      <c r="B11" s="7" t="s">
        <v>103</v>
      </c>
      <c r="C11" s="53"/>
      <c r="D11" s="53"/>
      <c r="E11" s="53"/>
      <c r="F11" s="8"/>
      <c r="G11" s="8"/>
      <c r="H11" s="8"/>
      <c r="I11" s="54"/>
    </row>
    <row r="12" spans="2:11" x14ac:dyDescent="0.2">
      <c r="B12" s="7" t="s">
        <v>104</v>
      </c>
      <c r="C12" s="53"/>
      <c r="D12" s="53"/>
      <c r="E12" s="53"/>
      <c r="F12" s="8"/>
      <c r="G12" s="8"/>
      <c r="H12" s="8"/>
      <c r="I12" s="56"/>
    </row>
    <row r="13" spans="2:11" x14ac:dyDescent="0.2">
      <c r="B13" s="7" t="s">
        <v>104</v>
      </c>
      <c r="C13" s="53"/>
      <c r="D13" s="53"/>
      <c r="E13" s="53"/>
      <c r="F13" s="8"/>
      <c r="G13" s="8"/>
      <c r="H13" s="8"/>
      <c r="I13" s="56"/>
    </row>
    <row r="14" spans="2:11" x14ac:dyDescent="0.2">
      <c r="B14" s="7" t="s">
        <v>29</v>
      </c>
      <c r="C14" s="8"/>
      <c r="D14" s="8"/>
      <c r="E14" s="8"/>
      <c r="F14" s="55"/>
      <c r="G14" s="55"/>
      <c r="H14" s="8"/>
      <c r="I14" s="56"/>
    </row>
    <row r="15" spans="2:11" x14ac:dyDescent="0.2">
      <c r="B15" s="7" t="s">
        <v>105</v>
      </c>
      <c r="C15" s="43">
        <f>C10+C11+0+C12+C13</f>
        <v>0</v>
      </c>
      <c r="D15" s="43">
        <f>D10+D11+0+D12+D13</f>
        <v>0</v>
      </c>
      <c r="E15" s="43">
        <f>E10+E11+0+E12+E13</f>
        <v>0</v>
      </c>
      <c r="F15" s="8"/>
      <c r="G15" s="8"/>
      <c r="H15" s="8"/>
      <c r="I15" s="8"/>
    </row>
    <row r="16" spans="2:11" hidden="1" x14ac:dyDescent="0.2">
      <c r="B16" s="5" t="s">
        <v>106</v>
      </c>
      <c r="C16" s="5"/>
      <c r="D16" s="5"/>
      <c r="E16" s="5"/>
      <c r="F16" s="5"/>
      <c r="G16" s="5"/>
      <c r="H16" s="5"/>
      <c r="I16" s="5"/>
      <c r="K16" s="45"/>
    </row>
    <row r="17" spans="2:11" hidden="1" x14ac:dyDescent="0.2">
      <c r="B17" s="7" t="s">
        <v>46</v>
      </c>
      <c r="C17" s="43">
        <f>C15*C9</f>
        <v>0</v>
      </c>
      <c r="D17" s="43">
        <f>D15*D9</f>
        <v>0</v>
      </c>
      <c r="E17" s="43">
        <f>E15*E9</f>
        <v>0</v>
      </c>
      <c r="F17" s="43">
        <f>E15*F9*(F14+1)</f>
        <v>0</v>
      </c>
      <c r="G17" s="43">
        <f>E15*(F14+1)*(G14+1)*G9</f>
        <v>0</v>
      </c>
      <c r="H17" s="49"/>
      <c r="I17" s="8"/>
      <c r="K17" s="45"/>
    </row>
    <row r="18" spans="2:11" hidden="1" x14ac:dyDescent="0.2">
      <c r="B18" s="7" t="s">
        <v>47</v>
      </c>
      <c r="C18" s="43">
        <f>C17*12</f>
        <v>0</v>
      </c>
      <c r="D18" s="43">
        <f>D17*12</f>
        <v>0</v>
      </c>
      <c r="E18" s="43">
        <f>E17*12</f>
        <v>0</v>
      </c>
      <c r="F18" s="43">
        <f>F17*12</f>
        <v>0</v>
      </c>
      <c r="G18" s="43">
        <f>G17*12</f>
        <v>0</v>
      </c>
      <c r="H18" s="49"/>
      <c r="I18" s="8"/>
      <c r="K18" s="45"/>
    </row>
    <row r="19" spans="2:11" ht="20.399999999999999" hidden="1" x14ac:dyDescent="0.2">
      <c r="B19" s="7" t="s">
        <v>48</v>
      </c>
      <c r="C19" s="43" t="s">
        <v>49</v>
      </c>
      <c r="D19" s="43">
        <f>D18-C18</f>
        <v>0</v>
      </c>
      <c r="E19" s="43">
        <f>E18-D18</f>
        <v>0</v>
      </c>
      <c r="F19" s="43">
        <f>F18-E18</f>
        <v>0</v>
      </c>
      <c r="G19" s="43">
        <f>G18-F18</f>
        <v>0</v>
      </c>
      <c r="H19" s="49"/>
      <c r="I19" s="8"/>
      <c r="K19" s="45"/>
    </row>
    <row r="20" spans="2:11" ht="20.399999999999999" hidden="1" x14ac:dyDescent="0.2">
      <c r="B20" s="7" t="s">
        <v>50</v>
      </c>
      <c r="C20" s="44" t="s">
        <v>51</v>
      </c>
      <c r="D20" s="44" t="e">
        <f>D19/C18</f>
        <v>#DIV/0!</v>
      </c>
      <c r="E20" s="44" t="e">
        <f>E19/D18</f>
        <v>#DIV/0!</v>
      </c>
      <c r="F20" s="44" t="e">
        <f>F19/E18</f>
        <v>#DIV/0!</v>
      </c>
      <c r="G20" s="44" t="e">
        <f>G19/F18</f>
        <v>#DIV/0!</v>
      </c>
      <c r="H20" s="50"/>
      <c r="I20" s="8"/>
      <c r="K20" s="45"/>
    </row>
    <row r="21" spans="2:11" x14ac:dyDescent="0.2">
      <c r="B21" s="5" t="s">
        <v>107</v>
      </c>
      <c r="C21" s="5"/>
      <c r="D21" s="5"/>
      <c r="E21" s="5"/>
      <c r="F21" s="5"/>
      <c r="G21" s="5"/>
      <c r="H21" s="5"/>
      <c r="I21" s="5"/>
    </row>
    <row r="22" spans="2:11" ht="20.399999999999999" x14ac:dyDescent="0.2">
      <c r="B22" s="14" t="s">
        <v>108</v>
      </c>
      <c r="C22" s="53"/>
      <c r="D22" s="53"/>
      <c r="E22" s="53"/>
      <c r="F22" s="8"/>
      <c r="G22" s="8"/>
      <c r="H22" s="8"/>
      <c r="I22" s="54"/>
    </row>
    <row r="23" spans="2:11" ht="20.399999999999999" x14ac:dyDescent="0.2">
      <c r="B23" s="14" t="s">
        <v>109</v>
      </c>
      <c r="C23" s="53"/>
      <c r="D23" s="53"/>
      <c r="E23" s="53"/>
      <c r="F23" s="8"/>
      <c r="G23" s="8"/>
      <c r="H23" s="8"/>
      <c r="I23" s="56"/>
    </row>
    <row r="24" spans="2:11" ht="20.399999999999999" x14ac:dyDescent="0.2">
      <c r="B24" s="14" t="s">
        <v>110</v>
      </c>
      <c r="C24" s="53"/>
      <c r="D24" s="53"/>
      <c r="E24" s="53"/>
      <c r="F24" s="8"/>
      <c r="G24" s="8"/>
      <c r="H24" s="8"/>
      <c r="I24" s="56"/>
    </row>
    <row r="25" spans="2:11" ht="20.399999999999999" x14ac:dyDescent="0.2">
      <c r="B25" s="14" t="s">
        <v>111</v>
      </c>
      <c r="C25" s="53"/>
      <c r="D25" s="53"/>
      <c r="E25" s="53"/>
      <c r="F25" s="8"/>
      <c r="G25" s="8"/>
      <c r="H25" s="8"/>
      <c r="I25" s="56"/>
    </row>
    <row r="26" spans="2:11" ht="20.399999999999999" x14ac:dyDescent="0.2">
      <c r="B26" s="14" t="s">
        <v>112</v>
      </c>
      <c r="C26" s="53"/>
      <c r="D26" s="53"/>
      <c r="E26" s="53"/>
      <c r="F26" s="8"/>
      <c r="G26" s="8"/>
      <c r="H26" s="8"/>
      <c r="I26" s="56"/>
    </row>
    <row r="27" spans="2:11" ht="51" x14ac:dyDescent="0.2">
      <c r="B27" s="7" t="s">
        <v>113</v>
      </c>
      <c r="C27" s="10"/>
      <c r="D27" s="10"/>
      <c r="E27" s="10"/>
      <c r="F27" s="55"/>
      <c r="G27" s="55"/>
      <c r="H27" s="8"/>
      <c r="I27" s="54"/>
    </row>
    <row r="28" spans="2:11" x14ac:dyDescent="0.2">
      <c r="B28" s="5" t="s">
        <v>114</v>
      </c>
      <c r="C28" s="5"/>
      <c r="D28" s="5"/>
      <c r="E28" s="5"/>
      <c r="F28" s="5"/>
      <c r="G28" s="5"/>
      <c r="H28" s="5"/>
      <c r="I28" s="5"/>
    </row>
    <row r="29" spans="2:11" ht="13.2" x14ac:dyDescent="0.25">
      <c r="B29" s="7" t="s">
        <v>115</v>
      </c>
      <c r="C29" s="57"/>
      <c r="D29" s="57"/>
      <c r="E29" s="57"/>
      <c r="F29" s="8"/>
      <c r="G29" s="8"/>
      <c r="H29" s="51"/>
      <c r="I29" s="54"/>
    </row>
    <row r="30" spans="2:11" ht="13.2" x14ac:dyDescent="0.25">
      <c r="B30" s="7" t="s">
        <v>116</v>
      </c>
      <c r="C30" s="57"/>
      <c r="D30" s="57"/>
      <c r="E30" s="57"/>
      <c r="F30" s="8"/>
      <c r="G30" s="8"/>
      <c r="H30" s="51"/>
      <c r="I30" s="54"/>
    </row>
    <row r="31" spans="2:11" ht="13.2" x14ac:dyDescent="0.25">
      <c r="B31" s="7" t="s">
        <v>117</v>
      </c>
      <c r="C31" s="57"/>
      <c r="D31" s="57"/>
      <c r="E31" s="57"/>
      <c r="F31" s="8"/>
      <c r="G31" s="8"/>
      <c r="H31" s="51"/>
      <c r="I31" s="54"/>
    </row>
    <row r="32" spans="2:11" ht="20.399999999999999" x14ac:dyDescent="0.25">
      <c r="B32" s="7" t="s">
        <v>118</v>
      </c>
      <c r="C32" s="57"/>
      <c r="D32" s="57"/>
      <c r="E32" s="57"/>
      <c r="F32" s="8"/>
      <c r="G32" s="8"/>
      <c r="H32" s="51"/>
      <c r="I32" s="54"/>
    </row>
    <row r="33" spans="2:9" ht="13.2" x14ac:dyDescent="0.25">
      <c r="B33" s="7" t="s">
        <v>104</v>
      </c>
      <c r="C33" s="57"/>
      <c r="D33" s="57"/>
      <c r="E33" s="57"/>
      <c r="F33" s="8"/>
      <c r="G33" s="8"/>
      <c r="H33" s="51"/>
      <c r="I33" s="56"/>
    </row>
    <row r="34" spans="2:9" ht="23.25" customHeight="1" x14ac:dyDescent="0.2">
      <c r="B34" s="8" t="s">
        <v>93</v>
      </c>
      <c r="C34" s="69"/>
      <c r="D34" s="70"/>
      <c r="E34" s="70"/>
      <c r="F34" s="70"/>
      <c r="G34" s="70"/>
      <c r="H34" s="70"/>
      <c r="I34" s="71"/>
    </row>
  </sheetData>
  <sheetProtection formatCells="0" formatColumns="0" insertColumns="0" insertRows="0" insertHyperlinks="0" deleteColumns="0" deleteRows="0" sort="0" autoFilter="0" pivotTables="0"/>
  <mergeCells count="1">
    <mergeCell ref="C6:I6"/>
  </mergeCells>
  <conditionalFormatting sqref="C4">
    <cfRule type="expression" dxfId="3" priority="1">
      <formula>AND(C4=AL4,NOT(ISBLANK(AL4)))</formula>
    </cfRule>
    <cfRule type="expression" dxfId="2" priority="2">
      <formula>AND(C4=BI4,BI4&lt;&gt;"")</formula>
    </cfRule>
  </conditionalFormatting>
  <pageMargins left="0.7" right="0.7" top="0.75" bottom="0.75" header="0.3" footer="0.3"/>
  <pageSetup fitToHeight="0" orientation="landscape"/>
  <extLst>
    <ext xmlns:x14="http://schemas.microsoft.com/office/spreadsheetml/2009/9/main" uri="{CCE6A557-97BC-4b89-ADB6-D9C93CAAB3DF}">
      <x14:dataValidations xmlns:xm="http://schemas.microsoft.com/office/excel/2006/main" count="1">
        <x14:dataValidation type="list" allowBlank="1" showInputMessage="1" showErrorMessage="1" promptTitle="Fee Basis" prompt="Select fee basis from list" xr:uid="{18F6D912-CCCD-4226-876D-E36DDAD560E9}">
          <x14:formula1>
            <xm:f>List!$A$2:$A$9</xm:f>
          </x14:formula1>
          <xm:sqref>H29:H33</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7469186-5660-414A-9286-6AF166ABB3A0}">
  <dimension ref="B1:K44"/>
  <sheetViews>
    <sheetView workbookViewId="0">
      <selection activeCell="L24" sqref="L24"/>
    </sheetView>
  </sheetViews>
  <sheetFormatPr defaultRowHeight="10.199999999999999" x14ac:dyDescent="0.2"/>
  <cols>
    <col min="1" max="1" width="5" customWidth="1"/>
    <col min="2" max="2" width="36" customWidth="1"/>
    <col min="3" max="7" width="16" customWidth="1"/>
    <col min="8" max="8" width="35.28515625" customWidth="1"/>
    <col min="9" max="9" width="36" customWidth="1"/>
  </cols>
  <sheetData>
    <row r="1" spans="2:11" ht="13.2" x14ac:dyDescent="0.2">
      <c r="B1" s="25" t="s">
        <v>13</v>
      </c>
      <c r="C1" s="2"/>
    </row>
    <row r="2" spans="2:11" ht="13.2" x14ac:dyDescent="0.2">
      <c r="B2" s="25" t="s">
        <v>96</v>
      </c>
      <c r="C2" s="2"/>
    </row>
    <row r="3" spans="2:11" x14ac:dyDescent="0.2">
      <c r="B3" s="1"/>
      <c r="C3" s="2"/>
    </row>
    <row r="4" spans="2:11" ht="13.2" x14ac:dyDescent="0.25">
      <c r="B4" s="25" t="s">
        <v>3</v>
      </c>
      <c r="C4" s="86" cm="1">
        <f t="array" ref="C4">'Vendor Instructions'!D7:D7</f>
        <v>0</v>
      </c>
      <c r="D4" s="87"/>
    </row>
    <row r="6" spans="2:11" ht="12" customHeight="1" x14ac:dyDescent="0.2">
      <c r="C6" s="83"/>
      <c r="D6" s="84"/>
      <c r="E6" s="84"/>
      <c r="F6" s="84"/>
      <c r="G6" s="84"/>
      <c r="H6" s="84"/>
      <c r="I6" s="84"/>
    </row>
    <row r="7" spans="2:11" ht="30.6" x14ac:dyDescent="0.2">
      <c r="B7" s="13" t="s">
        <v>96</v>
      </c>
      <c r="C7" s="4" t="s">
        <v>17</v>
      </c>
      <c r="D7" s="4" t="s">
        <v>18</v>
      </c>
      <c r="E7" s="4" t="s">
        <v>19</v>
      </c>
      <c r="F7" s="4" t="s">
        <v>20</v>
      </c>
      <c r="G7" s="4" t="s">
        <v>21</v>
      </c>
      <c r="H7" s="4" t="s">
        <v>99</v>
      </c>
      <c r="I7" s="4" t="s">
        <v>22</v>
      </c>
    </row>
    <row r="8" spans="2:11" x14ac:dyDescent="0.2">
      <c r="B8" s="5" t="s">
        <v>100</v>
      </c>
      <c r="C8" s="5"/>
      <c r="D8" s="5"/>
      <c r="E8" s="5"/>
      <c r="F8" s="5"/>
      <c r="G8" s="5"/>
      <c r="H8" s="5"/>
      <c r="I8" s="5"/>
    </row>
    <row r="9" spans="2:11" x14ac:dyDescent="0.2">
      <c r="B9" s="14" t="s">
        <v>119</v>
      </c>
      <c r="C9" s="41" t="s">
        <v>97</v>
      </c>
      <c r="D9" s="41" t="s">
        <v>97</v>
      </c>
      <c r="E9" s="41" t="s">
        <v>97</v>
      </c>
      <c r="F9" s="41" t="s">
        <v>97</v>
      </c>
      <c r="G9" s="41" t="s">
        <v>97</v>
      </c>
      <c r="H9" s="52"/>
      <c r="I9" s="8"/>
    </row>
    <row r="10" spans="2:11" x14ac:dyDescent="0.2">
      <c r="B10" s="5" t="s">
        <v>120</v>
      </c>
      <c r="C10" s="5"/>
      <c r="D10" s="5"/>
      <c r="E10" s="5"/>
      <c r="F10" s="5"/>
      <c r="G10" s="5"/>
      <c r="H10" s="5"/>
      <c r="I10" s="5"/>
    </row>
    <row r="11" spans="2:11" ht="20.399999999999999" x14ac:dyDescent="0.2">
      <c r="B11" s="14" t="s">
        <v>121</v>
      </c>
      <c r="C11" s="53"/>
      <c r="D11" s="53"/>
      <c r="E11" s="53"/>
      <c r="F11" s="8"/>
      <c r="G11" s="8"/>
      <c r="H11" s="8"/>
      <c r="I11" s="54"/>
    </row>
    <row r="12" spans="2:11" x14ac:dyDescent="0.2">
      <c r="B12" s="7" t="s">
        <v>104</v>
      </c>
      <c r="C12" s="53"/>
      <c r="D12" s="53"/>
      <c r="E12" s="53"/>
      <c r="F12" s="8"/>
      <c r="G12" s="8"/>
      <c r="H12" s="8"/>
      <c r="I12" s="56"/>
    </row>
    <row r="13" spans="2:11" x14ac:dyDescent="0.2">
      <c r="B13" s="7" t="s">
        <v>104</v>
      </c>
      <c r="C13" s="53"/>
      <c r="D13" s="53"/>
      <c r="E13" s="53"/>
      <c r="F13" s="8"/>
      <c r="G13" s="8"/>
      <c r="H13" s="8"/>
      <c r="I13" s="56"/>
    </row>
    <row r="14" spans="2:11" x14ac:dyDescent="0.2">
      <c r="B14" s="7" t="s">
        <v>29</v>
      </c>
      <c r="C14" s="8"/>
      <c r="D14" s="8"/>
      <c r="E14" s="8"/>
      <c r="F14" s="55"/>
      <c r="G14" s="55"/>
      <c r="H14" s="8"/>
      <c r="I14" s="56"/>
    </row>
    <row r="15" spans="2:11" x14ac:dyDescent="0.2">
      <c r="B15" s="14" t="s">
        <v>122</v>
      </c>
      <c r="C15" s="43">
        <f>C10+C11+0+C12+C13</f>
        <v>0</v>
      </c>
      <c r="D15" s="43">
        <f>D10+D11+0+D12+D13</f>
        <v>0</v>
      </c>
      <c r="E15" s="43">
        <f>E10+E11+0+E12+E13</f>
        <v>0</v>
      </c>
      <c r="F15" s="8"/>
      <c r="G15" s="8"/>
      <c r="H15" s="8"/>
      <c r="I15" s="8"/>
    </row>
    <row r="16" spans="2:11" hidden="1" x14ac:dyDescent="0.2">
      <c r="B16" s="5" t="s">
        <v>123</v>
      </c>
      <c r="C16" s="5"/>
      <c r="D16" s="5"/>
      <c r="E16" s="5"/>
      <c r="F16" s="5"/>
      <c r="G16" s="5"/>
      <c r="H16" s="5"/>
      <c r="I16" s="5"/>
      <c r="K16" s="45"/>
    </row>
    <row r="17" spans="2:11" hidden="1" x14ac:dyDescent="0.2">
      <c r="B17" s="7" t="s">
        <v>46</v>
      </c>
      <c r="C17" s="43" t="e">
        <f>C15*C9</f>
        <v>#VALUE!</v>
      </c>
      <c r="D17" s="43" t="e">
        <f>D15*D9</f>
        <v>#VALUE!</v>
      </c>
      <c r="E17" s="43" t="e">
        <f>E15*E9</f>
        <v>#VALUE!</v>
      </c>
      <c r="F17" s="43" t="e">
        <f>E15*F9*(F14+1)</f>
        <v>#VALUE!</v>
      </c>
      <c r="G17" s="43" t="e">
        <f>E15*(F14+1)*(G14+1)*G9</f>
        <v>#VALUE!</v>
      </c>
      <c r="H17" s="49"/>
      <c r="I17" s="8"/>
      <c r="K17" s="45"/>
    </row>
    <row r="18" spans="2:11" hidden="1" x14ac:dyDescent="0.2">
      <c r="B18" s="7" t="s">
        <v>47</v>
      </c>
      <c r="C18" s="43" t="e">
        <f>C17*12</f>
        <v>#VALUE!</v>
      </c>
      <c r="D18" s="43" t="e">
        <f>D17*12</f>
        <v>#VALUE!</v>
      </c>
      <c r="E18" s="43" t="e">
        <f>E17*12</f>
        <v>#VALUE!</v>
      </c>
      <c r="F18" s="43" t="e">
        <f>F17*12</f>
        <v>#VALUE!</v>
      </c>
      <c r="G18" s="43" t="e">
        <f>G17*12</f>
        <v>#VALUE!</v>
      </c>
      <c r="H18" s="49"/>
      <c r="I18" s="8"/>
      <c r="K18" s="45"/>
    </row>
    <row r="19" spans="2:11" ht="20.399999999999999" hidden="1" x14ac:dyDescent="0.2">
      <c r="B19" s="7" t="s">
        <v>48</v>
      </c>
      <c r="C19" s="43" t="s">
        <v>49</v>
      </c>
      <c r="D19" s="43" t="e">
        <f>D18-C18</f>
        <v>#VALUE!</v>
      </c>
      <c r="E19" s="43" t="e">
        <f>E18-D18</f>
        <v>#VALUE!</v>
      </c>
      <c r="F19" s="43" t="e">
        <f>F18-E18</f>
        <v>#VALUE!</v>
      </c>
      <c r="G19" s="43" t="e">
        <f>G18-F18</f>
        <v>#VALUE!</v>
      </c>
      <c r="H19" s="49"/>
      <c r="I19" s="8"/>
      <c r="K19" s="45"/>
    </row>
    <row r="20" spans="2:11" ht="20.399999999999999" hidden="1" x14ac:dyDescent="0.2">
      <c r="B20" s="7" t="s">
        <v>50</v>
      </c>
      <c r="C20" s="44" t="s">
        <v>51</v>
      </c>
      <c r="D20" s="44" t="e">
        <f>D19/C18</f>
        <v>#VALUE!</v>
      </c>
      <c r="E20" s="44" t="e">
        <f>E19/D18</f>
        <v>#VALUE!</v>
      </c>
      <c r="F20" s="44" t="e">
        <f>F19/E18</f>
        <v>#VALUE!</v>
      </c>
      <c r="G20" s="44" t="e">
        <f>G19/F18</f>
        <v>#VALUE!</v>
      </c>
      <c r="H20" s="50"/>
      <c r="I20" s="8"/>
      <c r="K20" s="45"/>
    </row>
    <row r="21" spans="2:11" x14ac:dyDescent="0.2">
      <c r="B21" s="5" t="s">
        <v>124</v>
      </c>
      <c r="C21" s="5"/>
      <c r="D21" s="5"/>
      <c r="E21" s="5"/>
      <c r="F21" s="5"/>
      <c r="G21" s="5"/>
      <c r="H21" s="5"/>
      <c r="I21" s="5"/>
    </row>
    <row r="22" spans="2:11" ht="20.399999999999999" x14ac:dyDescent="0.2">
      <c r="B22" s="14" t="s">
        <v>125</v>
      </c>
      <c r="C22" s="53"/>
      <c r="D22" s="53"/>
      <c r="E22" s="53"/>
      <c r="F22" s="8"/>
      <c r="G22" s="8"/>
      <c r="H22" s="8"/>
      <c r="I22" s="54"/>
    </row>
    <row r="23" spans="2:11" ht="20.399999999999999" x14ac:dyDescent="0.2">
      <c r="B23" s="14" t="s">
        <v>126</v>
      </c>
      <c r="C23" s="53"/>
      <c r="D23" s="53"/>
      <c r="E23" s="53"/>
      <c r="F23" s="8"/>
      <c r="G23" s="8"/>
      <c r="H23" s="8"/>
      <c r="I23" s="56"/>
    </row>
    <row r="24" spans="2:11" ht="20.399999999999999" x14ac:dyDescent="0.2">
      <c r="B24" s="14" t="s">
        <v>127</v>
      </c>
      <c r="C24" s="53"/>
      <c r="D24" s="53"/>
      <c r="E24" s="53"/>
      <c r="F24" s="8"/>
      <c r="G24" s="8"/>
      <c r="H24" s="8"/>
      <c r="I24" s="56"/>
    </row>
    <row r="25" spans="2:11" ht="20.399999999999999" x14ac:dyDescent="0.2">
      <c r="B25" s="14" t="s">
        <v>128</v>
      </c>
      <c r="C25" s="53"/>
      <c r="D25" s="53"/>
      <c r="E25" s="53"/>
      <c r="F25" s="8"/>
      <c r="G25" s="8"/>
      <c r="H25" s="8"/>
      <c r="I25" s="56"/>
    </row>
    <row r="26" spans="2:11" ht="20.399999999999999" x14ac:dyDescent="0.2">
      <c r="B26" s="14" t="s">
        <v>129</v>
      </c>
      <c r="C26" s="53"/>
      <c r="D26" s="53"/>
      <c r="E26" s="53"/>
      <c r="F26" s="8"/>
      <c r="G26" s="8"/>
      <c r="H26" s="8"/>
      <c r="I26" s="56"/>
    </row>
    <row r="27" spans="2:11" ht="51" x14ac:dyDescent="0.2">
      <c r="B27" s="7" t="s">
        <v>130</v>
      </c>
      <c r="C27" s="10"/>
      <c r="D27" s="10"/>
      <c r="E27" s="10"/>
      <c r="F27" s="55"/>
      <c r="G27" s="55"/>
      <c r="H27" s="8"/>
      <c r="I27" s="54"/>
    </row>
    <row r="28" spans="2:11" x14ac:dyDescent="0.2">
      <c r="B28" s="5" t="s">
        <v>131</v>
      </c>
      <c r="C28" s="5"/>
      <c r="D28" s="5"/>
      <c r="E28" s="5"/>
      <c r="F28" s="5"/>
      <c r="G28" s="5"/>
      <c r="H28" s="5"/>
      <c r="I28" s="5"/>
    </row>
    <row r="29" spans="2:11" ht="13.2" x14ac:dyDescent="0.25">
      <c r="B29" s="7" t="s">
        <v>115</v>
      </c>
      <c r="C29" s="57"/>
      <c r="D29" s="57"/>
      <c r="E29" s="57"/>
      <c r="F29" s="8"/>
      <c r="G29" s="8"/>
      <c r="H29" s="51"/>
      <c r="I29" s="54"/>
    </row>
    <row r="30" spans="2:11" ht="13.2" x14ac:dyDescent="0.25">
      <c r="B30" s="7" t="s">
        <v>132</v>
      </c>
      <c r="C30" s="57"/>
      <c r="D30" s="57"/>
      <c r="E30" s="57"/>
      <c r="F30" s="8"/>
      <c r="G30" s="8"/>
      <c r="H30" s="51"/>
      <c r="I30" s="54"/>
    </row>
    <row r="31" spans="2:11" ht="13.2" x14ac:dyDescent="0.25">
      <c r="B31" s="7" t="s">
        <v>133</v>
      </c>
      <c r="C31" s="57"/>
      <c r="D31" s="57"/>
      <c r="E31" s="57"/>
      <c r="F31" s="8"/>
      <c r="G31" s="8"/>
      <c r="H31" s="51"/>
      <c r="I31" s="54"/>
    </row>
    <row r="32" spans="2:11" ht="13.2" x14ac:dyDescent="0.25">
      <c r="B32" s="7" t="s">
        <v>134</v>
      </c>
      <c r="C32" s="57"/>
      <c r="D32" s="57"/>
      <c r="E32" s="57"/>
      <c r="F32" s="8"/>
      <c r="G32" s="8"/>
      <c r="H32" s="51"/>
      <c r="I32" s="54"/>
    </row>
    <row r="33" spans="2:9" ht="13.2" x14ac:dyDescent="0.25">
      <c r="B33" s="7" t="s">
        <v>135</v>
      </c>
      <c r="C33" s="57"/>
      <c r="D33" s="57"/>
      <c r="E33" s="57"/>
      <c r="F33" s="8"/>
      <c r="G33" s="8"/>
      <c r="H33" s="51"/>
      <c r="I33" s="54"/>
    </row>
    <row r="34" spans="2:9" ht="20.399999999999999" x14ac:dyDescent="0.25">
      <c r="B34" s="7" t="s">
        <v>136</v>
      </c>
      <c r="C34" s="57"/>
      <c r="D34" s="57"/>
      <c r="E34" s="57"/>
      <c r="F34" s="8"/>
      <c r="G34" s="8"/>
      <c r="H34" s="51"/>
      <c r="I34" s="54"/>
    </row>
    <row r="35" spans="2:9" ht="20.399999999999999" x14ac:dyDescent="0.25">
      <c r="B35" s="7" t="s">
        <v>137</v>
      </c>
      <c r="C35" s="57"/>
      <c r="D35" s="57"/>
      <c r="E35" s="57"/>
      <c r="F35" s="8"/>
      <c r="G35" s="8"/>
      <c r="H35" s="51"/>
      <c r="I35" s="54"/>
    </row>
    <row r="36" spans="2:9" ht="13.2" x14ac:dyDescent="0.25">
      <c r="B36" s="7" t="s">
        <v>138</v>
      </c>
      <c r="C36" s="57"/>
      <c r="D36" s="57"/>
      <c r="E36" s="57"/>
      <c r="F36" s="8"/>
      <c r="G36" s="8"/>
      <c r="H36" s="51"/>
      <c r="I36" s="54"/>
    </row>
    <row r="37" spans="2:9" ht="13.2" x14ac:dyDescent="0.25">
      <c r="B37" s="7" t="s">
        <v>139</v>
      </c>
      <c r="C37" s="57"/>
      <c r="D37" s="57"/>
      <c r="E37" s="57"/>
      <c r="F37" s="8"/>
      <c r="G37" s="8"/>
      <c r="H37" s="51"/>
      <c r="I37" s="54"/>
    </row>
    <row r="38" spans="2:9" ht="13.2" x14ac:dyDescent="0.25">
      <c r="B38" s="7" t="s">
        <v>140</v>
      </c>
      <c r="C38" s="57"/>
      <c r="D38" s="57"/>
      <c r="E38" s="57"/>
      <c r="F38" s="8"/>
      <c r="G38" s="8"/>
      <c r="H38" s="51"/>
      <c r="I38" s="54"/>
    </row>
    <row r="39" spans="2:9" ht="13.2" x14ac:dyDescent="0.25">
      <c r="B39" s="7" t="s">
        <v>117</v>
      </c>
      <c r="C39" s="57"/>
      <c r="D39" s="57"/>
      <c r="E39" s="57"/>
      <c r="F39" s="8"/>
      <c r="G39" s="8"/>
      <c r="H39" s="51"/>
      <c r="I39" s="54"/>
    </row>
    <row r="40" spans="2:9" ht="13.2" x14ac:dyDescent="0.25">
      <c r="B40" s="7" t="s">
        <v>141</v>
      </c>
      <c r="C40" s="57"/>
      <c r="D40" s="57"/>
      <c r="E40" s="57"/>
      <c r="F40" s="8"/>
      <c r="G40" s="8"/>
      <c r="H40" s="51"/>
      <c r="I40" s="54"/>
    </row>
    <row r="41" spans="2:9" ht="20.399999999999999" x14ac:dyDescent="0.25">
      <c r="B41" s="7" t="s">
        <v>142</v>
      </c>
      <c r="C41" s="57"/>
      <c r="D41" s="57"/>
      <c r="E41" s="57"/>
      <c r="F41" s="8"/>
      <c r="G41" s="8"/>
      <c r="H41" s="51"/>
      <c r="I41" s="54"/>
    </row>
    <row r="42" spans="2:9" ht="13.2" x14ac:dyDescent="0.25">
      <c r="B42" s="7" t="s">
        <v>143</v>
      </c>
      <c r="C42" s="57"/>
      <c r="D42" s="57"/>
      <c r="E42" s="57"/>
      <c r="F42" s="8"/>
      <c r="G42" s="8"/>
      <c r="H42" s="51"/>
      <c r="I42" s="54"/>
    </row>
    <row r="43" spans="2:9" ht="13.2" x14ac:dyDescent="0.25">
      <c r="B43" s="7" t="s">
        <v>104</v>
      </c>
      <c r="C43" s="48"/>
      <c r="D43" s="48"/>
      <c r="E43" s="48"/>
      <c r="F43" s="8"/>
      <c r="G43" s="8"/>
      <c r="H43" s="51"/>
      <c r="I43" s="54"/>
    </row>
    <row r="44" spans="2:9" ht="23.25" customHeight="1" x14ac:dyDescent="0.2">
      <c r="B44" s="8" t="s">
        <v>93</v>
      </c>
      <c r="C44" s="85"/>
      <c r="D44" s="85"/>
      <c r="E44" s="85"/>
      <c r="F44" s="85"/>
      <c r="G44" s="85"/>
      <c r="H44" s="85"/>
      <c r="I44" s="85"/>
    </row>
  </sheetData>
  <sheetProtection formatCells="0" formatColumns="0" insertColumns="0" insertRows="0" insertHyperlinks="0" deleteColumns="0" deleteRows="0" sort="0" autoFilter="0" pivotTables="0"/>
  <mergeCells count="3">
    <mergeCell ref="C6:I6"/>
    <mergeCell ref="C44:I44"/>
    <mergeCell ref="C4:D4"/>
  </mergeCells>
  <conditionalFormatting sqref="C4">
    <cfRule type="expression" dxfId="1" priority="1">
      <formula>AND(C4=AL4,NOT(ISBLANK(AL4)))</formula>
    </cfRule>
    <cfRule type="expression" dxfId="0" priority="2">
      <formula>AND(C4=BI4,BI4&lt;&gt;"")</formula>
    </cfRule>
  </conditionalFormatting>
  <pageMargins left="0.7" right="0.7" top="0.75" bottom="0.75" header="0.3" footer="0.3"/>
  <extLst>
    <ext xmlns:x14="http://schemas.microsoft.com/office/spreadsheetml/2009/9/main" uri="{CCE6A557-97BC-4b89-ADB6-D9C93CAAB3DF}">
      <x14:dataValidations xmlns:xm="http://schemas.microsoft.com/office/excel/2006/main" count="1">
        <x14:dataValidation type="list" allowBlank="1" showInputMessage="1" showErrorMessage="1" promptTitle="Fee Basis" prompt="Select fee basis from list" xr:uid="{8F09D80F-0F8D-4BF4-BFD9-FBFF969F5478}">
          <x14:formula1>
            <xm:f>List!$A$2:$A$9</xm:f>
          </x14:formula1>
          <xm:sqref>H29:H43</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BD7A064-4190-4A5D-BB14-5DB674352A4A}">
  <dimension ref="A2:A9"/>
  <sheetViews>
    <sheetView workbookViewId="0">
      <selection activeCell="G32" sqref="G32"/>
    </sheetView>
  </sheetViews>
  <sheetFormatPr defaultRowHeight="10.199999999999999" x14ac:dyDescent="0.2"/>
  <cols>
    <col min="1" max="1" width="42.28515625" customWidth="1"/>
  </cols>
  <sheetData>
    <row r="2" spans="1:1" x14ac:dyDescent="0.2">
      <c r="A2" t="s">
        <v>144</v>
      </c>
    </row>
    <row r="3" spans="1:1" x14ac:dyDescent="0.2">
      <c r="A3" t="s">
        <v>145</v>
      </c>
    </row>
    <row r="4" spans="1:1" x14ac:dyDescent="0.2">
      <c r="A4" t="s">
        <v>146</v>
      </c>
    </row>
    <row r="5" spans="1:1" x14ac:dyDescent="0.2">
      <c r="A5" t="s">
        <v>147</v>
      </c>
    </row>
    <row r="6" spans="1:1" x14ac:dyDescent="0.2">
      <c r="A6" t="s">
        <v>148</v>
      </c>
    </row>
    <row r="7" spans="1:1" x14ac:dyDescent="0.2">
      <c r="A7" t="s">
        <v>149</v>
      </c>
    </row>
    <row r="8" spans="1:1" x14ac:dyDescent="0.2">
      <c r="A8" t="s">
        <v>150</v>
      </c>
    </row>
    <row r="9" spans="1:1" x14ac:dyDescent="0.2">
      <c r="A9" t="s">
        <v>151</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8</vt:i4>
      </vt:variant>
      <vt:variant>
        <vt:lpstr>Named Ranges</vt:lpstr>
      </vt:variant>
      <vt:variant>
        <vt:i4>4</vt:i4>
      </vt:variant>
    </vt:vector>
  </HeadingPairs>
  <TitlesOfParts>
    <vt:vector size="12" baseType="lpstr">
      <vt:lpstr>Vendor Instructions</vt:lpstr>
      <vt:lpstr>PPO Medical ASO Current State</vt:lpstr>
      <vt:lpstr>HMO Medical ASO Current State</vt:lpstr>
      <vt:lpstr>Medicare Retiree Current State</vt:lpstr>
      <vt:lpstr>HSA Medical ASO Future State</vt:lpstr>
      <vt:lpstr>HRA Admin Current State</vt:lpstr>
      <vt:lpstr>HSA Admin Future State</vt:lpstr>
      <vt:lpstr>List</vt:lpstr>
      <vt:lpstr>'HMO Medical ASO Current State'!Print_Titles</vt:lpstr>
      <vt:lpstr>'HRA Admin Current State'!Print_Titles</vt:lpstr>
      <vt:lpstr>'Medicare Retiree Current State'!Print_Titles</vt:lpstr>
      <vt:lpstr>'PPO Medical ASO Current State'!Print_Titles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1</cp:revision>
  <dcterms:created xsi:type="dcterms:W3CDTF">2026-04-30T13:45:34Z</dcterms:created>
  <dcterms:modified xsi:type="dcterms:W3CDTF">2026-05-07T14:48:05Z</dcterms:modified>
  <cp:category/>
  <cp:contentStatus/>
</cp:coreProperties>
</file>