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11-SA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'411-SAED'!$A$5:$L$112</definedName>
    <definedName name="Agencies">'[3]Cust Dept, Schl. Dist. or Other'!$A$2:$A$44</definedName>
    <definedName name="AGENCY">'[4]Cust Dept, Schl. Dist. or Other'!$A$1:$A$62</definedName>
    <definedName name="CONTRACTPRICE">'[5]Description and Pricing'!$B$2:$B$46</definedName>
    <definedName name="Customer_Groups">'[3]Customer Groups'!$A$2:$A$4</definedName>
    <definedName name="Division">'[5]Customer Divison'!$C$6:$C$491</definedName>
    <definedName name="help">'[6]Job Titles'!$A$2:$A$54</definedName>
    <definedName name="ITEMDESCRIPTION">'[5]Description and Pricing'!$A$2:$A$48</definedName>
    <definedName name="Position">'[7]Job Titles'!$A$2:$A$52</definedName>
    <definedName name="UofM">'[5]Units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2" i="1" l="1"/>
  <c r="G112" i="1"/>
  <c r="D112" i="1"/>
  <c r="C112" i="1"/>
  <c r="K111" i="1"/>
  <c r="H111" i="1"/>
  <c r="H112" i="1" s="1"/>
  <c r="G111" i="1"/>
  <c r="K110" i="1"/>
  <c r="G110" i="1"/>
  <c r="K109" i="1"/>
  <c r="G109" i="1"/>
  <c r="K108" i="1"/>
  <c r="G108" i="1"/>
  <c r="K107" i="1"/>
  <c r="G107" i="1"/>
  <c r="D107" i="1"/>
  <c r="D108" i="1" s="1"/>
  <c r="D109" i="1" s="1"/>
  <c r="C107" i="1"/>
  <c r="C108" i="1" s="1"/>
  <c r="C109" i="1" s="1"/>
  <c r="G106" i="1"/>
  <c r="D106" i="1"/>
  <c r="C106" i="1"/>
  <c r="B106" i="1"/>
  <c r="B107" i="1" s="1"/>
  <c r="B108" i="1" s="1"/>
  <c r="B109" i="1" s="1"/>
  <c r="K105" i="1"/>
  <c r="G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G86" i="1"/>
  <c r="D86" i="1"/>
  <c r="B86" i="1"/>
  <c r="K85" i="1"/>
  <c r="G85" i="1"/>
  <c r="D85" i="1"/>
  <c r="B85" i="1"/>
  <c r="K84" i="1"/>
  <c r="H84" i="1"/>
  <c r="G84" i="1"/>
  <c r="C84" i="1"/>
  <c r="C85" i="1" s="1"/>
  <c r="C86" i="1" s="1"/>
  <c r="K83" i="1"/>
  <c r="H83" i="1"/>
  <c r="G83" i="1"/>
  <c r="C83" i="1"/>
  <c r="K82" i="1"/>
  <c r="G82" i="1"/>
  <c r="K79" i="1"/>
  <c r="G79" i="1"/>
  <c r="D79" i="1"/>
  <c r="K78" i="1"/>
  <c r="G78" i="1"/>
  <c r="K77" i="1"/>
  <c r="G77" i="1"/>
  <c r="K76" i="1"/>
  <c r="G76" i="1"/>
  <c r="K75" i="1"/>
  <c r="G75" i="1"/>
  <c r="J74" i="1"/>
  <c r="J73" i="1"/>
  <c r="J72" i="1"/>
  <c r="J71" i="1"/>
  <c r="K70" i="1"/>
  <c r="K69" i="1"/>
  <c r="K68" i="1"/>
  <c r="K67" i="1"/>
  <c r="G67" i="1"/>
  <c r="K66" i="1"/>
  <c r="G66" i="1"/>
  <c r="D66" i="1"/>
  <c r="D67" i="1" s="1"/>
  <c r="K65" i="1"/>
  <c r="G65" i="1"/>
  <c r="J64" i="1"/>
  <c r="J63" i="1"/>
  <c r="J62" i="1"/>
  <c r="J61" i="1"/>
  <c r="J60" i="1"/>
  <c r="J59" i="1"/>
  <c r="J58" i="1"/>
  <c r="J57" i="1"/>
  <c r="J56" i="1"/>
  <c r="J55" i="1"/>
  <c r="K53" i="1"/>
  <c r="G53" i="1"/>
  <c r="K52" i="1"/>
  <c r="G52" i="1"/>
  <c r="K51" i="1"/>
  <c r="G51" i="1"/>
  <c r="K50" i="1"/>
  <c r="G50" i="1"/>
  <c r="K49" i="1"/>
  <c r="G49" i="1"/>
  <c r="J48" i="1"/>
  <c r="J47" i="1"/>
  <c r="J46" i="1"/>
  <c r="J45" i="1"/>
  <c r="K43" i="1"/>
  <c r="G43" i="1"/>
  <c r="K42" i="1"/>
  <c r="G42" i="1"/>
  <c r="K41" i="1"/>
  <c r="G41" i="1"/>
  <c r="K40" i="1"/>
  <c r="G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1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0" i="1"/>
  <c r="J8" i="1"/>
  <c r="J7" i="1"/>
  <c r="A4" i="1" l="1"/>
</calcChain>
</file>

<file path=xl/sharedStrings.xml><?xml version="1.0" encoding="utf-8"?>
<sst xmlns="http://schemas.openxmlformats.org/spreadsheetml/2006/main" count="713" uniqueCount="104">
  <si>
    <t>Contract Title:  Semi Automated External Defibrillators</t>
  </si>
  <si>
    <t>Number:  GSS16411-SAED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</si>
  <si>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</si>
  <si>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</si>
  <si>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</si>
  <si>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</si>
  <si>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</si>
  <si>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</si>
  <si>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</si>
  <si>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</si>
  <si>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</si>
  <si>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</si>
  <si>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</si>
  <si>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</si>
  <si>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ONE BEAT CPR LEARNING CTR, INC.</t>
  </si>
  <si>
    <t>NO TRANSACTIONS FOR THIS REPORTING PERIOD</t>
  </si>
  <si>
    <t>PHYSIO CONTROL, INC.</t>
  </si>
  <si>
    <t>School</t>
  </si>
  <si>
    <t>Appoquinimink School Dist</t>
  </si>
  <si>
    <t>APPOQUINIMINK HIGH SCHOOL</t>
  </si>
  <si>
    <t>SHPNG ASSY-CHG-PK,QK-PK,REPLT KIT, TWO ELETR</t>
  </si>
  <si>
    <t>Yes</t>
  </si>
  <si>
    <t>11403-000001</t>
  </si>
  <si>
    <t>PK</t>
  </si>
  <si>
    <t>Other</t>
  </si>
  <si>
    <t>OTHER - Municipaltiy / Non-Profit</t>
  </si>
  <si>
    <t>SUSSEX CTY EMS</t>
  </si>
  <si>
    <t>QUIK-COMBO ELECTRODES WITH REDI-PAK PRE-CONNECT SYSTEM</t>
  </si>
  <si>
    <t>11996-000017</t>
  </si>
  <si>
    <t>PR</t>
  </si>
  <si>
    <t>SECOND CHANCE MEDICAL PRODUCTS</t>
  </si>
  <si>
    <t>State Agency</t>
  </si>
  <si>
    <t>Department of Safety and Homeland Security</t>
  </si>
  <si>
    <t>DSHS</t>
  </si>
  <si>
    <t>OnSite Adult Pad Cartridge</t>
  </si>
  <si>
    <t>M5071A</t>
  </si>
  <si>
    <t>Department of Health &amp; Social Services</t>
  </si>
  <si>
    <t>DPH Public Hlth Prepare Section</t>
  </si>
  <si>
    <t>EA</t>
  </si>
  <si>
    <t>68-PCHAT</t>
  </si>
  <si>
    <t>M5066A-OPT CO1</t>
  </si>
  <si>
    <t>M5072A</t>
  </si>
  <si>
    <t>AETNA HOSE HOOK &amp; LADDER CO</t>
  </si>
  <si>
    <t>LP500 SLA Battery</t>
  </si>
  <si>
    <t>11141-000158</t>
  </si>
  <si>
    <t>Department of Correction</t>
  </si>
  <si>
    <t>DE DEPT OF CORRECTIONS</t>
  </si>
  <si>
    <t>PACKAGE, LP EXPRESS, SEMI, AHA 2005</t>
  </si>
  <si>
    <t>80427-000134</t>
  </si>
  <si>
    <t>ELECTASSY-AED INFANTCHILD REDUCED ENERGY-WW</t>
  </si>
  <si>
    <t>11101-000016</t>
  </si>
  <si>
    <t>ASSY-CHG-PK,QK-PK,REPLT KIT, ONE ELETR</t>
  </si>
  <si>
    <t>11403-000002</t>
  </si>
  <si>
    <t>DELAWARE PUBLIC HEALTH LAB</t>
  </si>
  <si>
    <t>Department of Transportation</t>
  </si>
  <si>
    <t>DE DEPT OF TRANSPORTATION</t>
  </si>
  <si>
    <t>KIT-FIRST RESPONDER,KIT#2, AMBU</t>
  </si>
  <si>
    <t>11998-000321</t>
  </si>
  <si>
    <t>STANDARD CABINET, SM, RE</t>
  </si>
  <si>
    <t>11220-000079</t>
  </si>
  <si>
    <t>CASE-HARD,LPCR</t>
  </si>
  <si>
    <t>11260-000015</t>
  </si>
  <si>
    <t>Smyrna School Dist</t>
  </si>
  <si>
    <t>SUNNYSIDE ELEM SCHOOL</t>
  </si>
  <si>
    <t>INDEPENDENCE SCHOOL</t>
  </si>
  <si>
    <t>SEAFORD POLICE DEPT</t>
  </si>
  <si>
    <t>START KIT-I/C ELECTRODE, LANGUAGE SET 1</t>
  </si>
  <si>
    <t>11101-000017</t>
  </si>
  <si>
    <t>LP1000,EN,STD,M</t>
  </si>
  <si>
    <t>99425-000023</t>
  </si>
  <si>
    <t>DNREC - EPRS</t>
  </si>
  <si>
    <t>Department of State</t>
  </si>
  <si>
    <t>DELAWARE PUBLIC SERVICE</t>
  </si>
  <si>
    <t>STANDARD CABINET, SM, SS</t>
  </si>
  <si>
    <t>11220-000076</t>
  </si>
  <si>
    <t>Judicial Department</t>
  </si>
  <si>
    <t>NEW CASTLE CTY COURTHOUSE</t>
  </si>
  <si>
    <t>CASE ASSY - THERMOFORMED, LIFEPAK CR</t>
  </si>
  <si>
    <t>21300-004576</t>
  </si>
  <si>
    <t>LEWES VFD</t>
  </si>
  <si>
    <t>SEAFORD VFD</t>
  </si>
  <si>
    <t>WILMINGTON PD</t>
  </si>
  <si>
    <t>ASSEMBLY-TRAINING ELECTRODE, LP 1000 TRAINER</t>
  </si>
  <si>
    <t>11250-000052</t>
  </si>
  <si>
    <t>City of Wilmington</t>
  </si>
  <si>
    <t>Spring Meadow</t>
  </si>
  <si>
    <t>OnSite Peds Pad Cartridge</t>
  </si>
  <si>
    <t>Townsend</t>
  </si>
  <si>
    <t>Department of Natural Resources &amp; Environmental Control</t>
  </si>
  <si>
    <t>DE SEASHORE STATE PARK</t>
  </si>
  <si>
    <t>CHEER EMS</t>
  </si>
  <si>
    <t xml:space="preserve">DE STATE POLICE </t>
  </si>
  <si>
    <t>NEWARK PD</t>
  </si>
  <si>
    <t>Charter School</t>
  </si>
  <si>
    <t>Newark Charter Jr/Sr High School</t>
  </si>
  <si>
    <t>147-SM1</t>
  </si>
  <si>
    <t>ASSEMBLY BATTERY REPLACEMENT KIT</t>
  </si>
  <si>
    <t>11141-000100</t>
  </si>
  <si>
    <t>CITY OF NEW CASTLE</t>
  </si>
  <si>
    <t>TOWN OF MIDDLETOWN PUBLIC WO</t>
  </si>
  <si>
    <t>M5066A</t>
  </si>
  <si>
    <t>OPT CO1</t>
  </si>
  <si>
    <t>Millsboro Police Department</t>
  </si>
  <si>
    <t>Providence Creek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</si>
</sst>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2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1" applyNumberFormat="1" applyFont="1" applyBorder="1" applyAlignment="1" applyProtection="1">
      <alignment horizontal="left"/>
      <protection locked="0"/>
    </xf>
    <xf numFmtId="8" fontId="8" fillId="0" borderId="8" xfId="1" applyNumberFormat="1" applyFont="1" applyBorder="1" applyAlignment="1" applyProtection="1">
      <alignment horizontal="left"/>
      <protection locked="0"/>
    </xf>
    <xf numFmtId="6" fontId="8" fillId="0" borderId="8" xfId="1" applyNumberFormat="1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1" quotePrefix="1" applyNumberFormat="1" applyFont="1" applyBorder="1" applyAlignment="1" applyProtection="1">
      <alignment horizontal="left"/>
      <protection locked="0"/>
    </xf>
    <xf numFmtId="164" fontId="8" fillId="0" borderId="8" xfId="2" applyNumberFormat="1" applyFont="1" applyBorder="1" applyAlignment="1" applyProtection="1">
      <alignment horizontal="left"/>
      <protection locked="0"/>
    </xf>
    <xf numFmtId="8" fontId="8" fillId="0" borderId="8" xfId="2" applyNumberFormat="1" applyFont="1" applyBorder="1" applyAlignment="1" applyProtection="1">
      <alignment horizontal="left"/>
      <protection locked="0"/>
    </xf>
    <xf numFmtId="164" fontId="8" fillId="0" borderId="8" xfId="2" quotePrefix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Currency 13" xfId="2"/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PRICING%20AND%20CONTRACTS\TEAM\TEAM%20MEMBERS\Dariene%20Diaz%20Castro\2016.07.PA.Pricing.Delaware.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 t="str">
            <v>99425-000023</v>
          </cell>
          <cell r="C3" t="str">
            <v>LIFEPAK 1000 Graphical Display Standard Setup w/carry case, battery &amp; electrodes</v>
          </cell>
          <cell r="D3" t="str">
            <v>EA</v>
          </cell>
        </row>
        <row r="4">
          <cell r="B4" t="str">
            <v>99996-000117</v>
          </cell>
          <cell r="C4" t="str">
            <v>LP1000 Trainer</v>
          </cell>
          <cell r="D4" t="str">
            <v>EA</v>
          </cell>
        </row>
        <row r="5">
          <cell r="B5" t="str">
            <v>11141-000100</v>
          </cell>
          <cell r="C5" t="str">
            <v>LMnO2 Non-Rechargeable Battery</v>
          </cell>
          <cell r="D5" t="str">
            <v>EA</v>
          </cell>
        </row>
        <row r="6">
          <cell r="B6" t="str">
            <v>11425-000007</v>
          </cell>
          <cell r="C6" t="str">
            <v>BAG ASSEMBLY, NO STRAP,LIFEPAK 1000</v>
          </cell>
          <cell r="D6" t="str">
            <v>EA</v>
          </cell>
        </row>
        <row r="7">
          <cell r="B7" t="str">
            <v>11260-000023</v>
          </cell>
          <cell r="C7" t="str">
            <v xml:space="preserve">LIFEPAK 1000 Hard shell, watertight carrying case </v>
          </cell>
          <cell r="D7" t="str">
            <v>EA</v>
          </cell>
        </row>
        <row r="8">
          <cell r="B8" t="str">
            <v>11425-000012</v>
          </cell>
          <cell r="C8" t="str">
            <v>LIFEPAK 1000 Replacement Shoulder Strap for carry case</v>
          </cell>
          <cell r="D8" t="str">
            <v>EA</v>
          </cell>
        </row>
        <row r="9">
          <cell r="B9" t="str">
            <v>11111-000016</v>
          </cell>
          <cell r="C9" t="str">
            <v>3-Wire ECG Cable</v>
          </cell>
          <cell r="D9" t="str">
            <v>EA</v>
          </cell>
        </row>
        <row r="10">
          <cell r="B10" t="str">
            <v>11425-000001</v>
          </cell>
          <cell r="C10" t="str">
            <v>Accessory pounch for 3-wire cable and/or other accessories</v>
          </cell>
          <cell r="D10" t="str">
            <v>EA</v>
          </cell>
        </row>
        <row r="11">
          <cell r="B11" t="str">
            <v>11250-000052</v>
          </cell>
          <cell r="C11" t="str">
            <v>Clip-on Training Electrodes for use with QUIK-COMBO Patient Simulator</v>
          </cell>
          <cell r="D11" t="str">
            <v>EA</v>
          </cell>
        </row>
        <row r="12">
          <cell r="B12" t="str">
            <v>26500-002156</v>
          </cell>
          <cell r="C12" t="str">
            <v>Quick Reference Instruction Card LIFEPAK 1000</v>
          </cell>
          <cell r="D12" t="str">
            <v>EA</v>
          </cell>
        </row>
        <row r="13">
          <cell r="B13" t="str">
            <v>26500-003457</v>
          </cell>
          <cell r="C13" t="str">
            <v>LIFEPAK 1000 Operating Instructions</v>
          </cell>
          <cell r="D13" t="str">
            <v>EA</v>
          </cell>
        </row>
        <row r="15">
          <cell r="B15" t="str">
            <v>80403-000148</v>
          </cell>
          <cell r="C15" t="str">
            <v>LIFEPAK CR Plus AED Kit Semi-automatic AHA voice prompt</v>
          </cell>
          <cell r="D15" t="str">
            <v>EA</v>
          </cell>
        </row>
        <row r="16">
          <cell r="B16" t="str">
            <v>80403-000149</v>
          </cell>
          <cell r="C16" t="str">
            <v xml:space="preserve">LIFEPAK CR Plus AED Kit Fully automatic AHA voice prompt </v>
          </cell>
          <cell r="D16" t="str">
            <v>EA</v>
          </cell>
        </row>
        <row r="17">
          <cell r="B17" t="str">
            <v>80427-000134</v>
          </cell>
          <cell r="C17" t="str">
            <v>LIFEPAK Express Semi-automatic.  Incl 1 pair of QUIK-Pak electrodes</v>
          </cell>
          <cell r="D17" t="str">
            <v>EA</v>
          </cell>
        </row>
        <row r="18">
          <cell r="B18" t="str">
            <v>80427-000135</v>
          </cell>
          <cell r="C18" t="str">
            <v>Lifepak EXPRESS Package, SEMI, 2 ELECTRODES, AHA 2005</v>
          </cell>
          <cell r="D18" t="str">
            <v>EA</v>
          </cell>
        </row>
        <row r="19">
          <cell r="B19" t="str">
            <v>11260-000015</v>
          </cell>
          <cell r="C19" t="str">
            <v>LIFEPAK CR Plus Hard shell carry case</v>
          </cell>
          <cell r="D19" t="str">
            <v>EA</v>
          </cell>
        </row>
        <row r="20">
          <cell r="B20" t="str">
            <v>21300-004576</v>
          </cell>
          <cell r="C20" t="str">
            <v>LIFEPAK CR Plus Carrying case</v>
          </cell>
          <cell r="D20" t="str">
            <v>EA</v>
          </cell>
        </row>
        <row r="21">
          <cell r="B21" t="str">
            <v>21300-004579</v>
          </cell>
          <cell r="C21" t="str">
            <v>LIFEPAK CR Plus Replacement shoulder strap for carry case</v>
          </cell>
          <cell r="D21" t="str">
            <v>EA</v>
          </cell>
        </row>
        <row r="22">
          <cell r="B22" t="str">
            <v>11403-000001</v>
          </cell>
          <cell r="C22" t="str">
            <v>LIFEPAK CR Plus Replacement Kit for Charge-Pak 2 sets of electrodes</v>
          </cell>
          <cell r="D22" t="str">
            <v>PK</v>
          </cell>
        </row>
        <row r="23">
          <cell r="B23" t="str">
            <v>11403-000002</v>
          </cell>
          <cell r="C23" t="str">
            <v>LIFEPAK CR Plus Replacement Kit for Charge-Pak  1 set of electrodes</v>
          </cell>
          <cell r="D23" t="str">
            <v>PK</v>
          </cell>
        </row>
        <row r="24">
          <cell r="B24" t="str">
            <v>11210-000021</v>
          </cell>
          <cell r="C24" t="str">
            <v>Wall mount bracket for LIFEPAK CR Plus</v>
          </cell>
          <cell r="D24" t="str">
            <v>EA</v>
          </cell>
        </row>
        <row r="25">
          <cell r="B25" t="str">
            <v>21300-006587</v>
          </cell>
          <cell r="C25" t="str">
            <v>CENTRAL ALARM SWITCH for CR Plus</v>
          </cell>
          <cell r="D25" t="str">
            <v>EA</v>
          </cell>
        </row>
        <row r="26">
          <cell r="B26" t="str">
            <v>11250-000073</v>
          </cell>
          <cell r="C26" t="str">
            <v>LIFEPAK CR Plus Training System</v>
          </cell>
          <cell r="D26" t="str">
            <v>EA</v>
          </cell>
        </row>
        <row r="27">
          <cell r="B27" t="str">
            <v>11260-000014</v>
          </cell>
          <cell r="C27" t="str">
            <v>LIFEPAK CR Plus Training System replacement carry case</v>
          </cell>
          <cell r="D27" t="str">
            <v>EA</v>
          </cell>
        </row>
        <row r="28">
          <cell r="B28" t="str">
            <v>11250-000015</v>
          </cell>
          <cell r="C28" t="str">
            <v>LIFEPAK CR Plus Training System replacement training electrodes</v>
          </cell>
          <cell r="D28" t="str">
            <v>EA</v>
          </cell>
        </row>
        <row r="29">
          <cell r="B29" t="str">
            <v>26500-001156</v>
          </cell>
          <cell r="C29" t="str">
            <v>LIFEPAK CR Plus Operating Instructions: LIFEPAK CR Plus Training System</v>
          </cell>
          <cell r="D29" t="str">
            <v>EA</v>
          </cell>
        </row>
        <row r="30">
          <cell r="B30" t="str">
            <v>26500-001361</v>
          </cell>
          <cell r="C30" t="str">
            <v>LIFEPAK CR Plus Operating Instructions</v>
          </cell>
          <cell r="D30" t="str">
            <v>EA</v>
          </cell>
        </row>
        <row r="31">
          <cell r="B31" t="str">
            <v>26500-001421</v>
          </cell>
          <cell r="C31" t="str">
            <v>LIFEPAK CR Plus Service Manual CD Rom</v>
          </cell>
          <cell r="D31" t="str">
            <v>EA</v>
          </cell>
        </row>
        <row r="33">
          <cell r="B33" t="str">
            <v>11101-000003</v>
          </cell>
          <cell r="C33" t="str">
            <v>AED Trainer new style training electrodes (5 pr)</v>
          </cell>
          <cell r="D33" t="str">
            <v>PK</v>
          </cell>
        </row>
        <row r="34">
          <cell r="B34" t="str">
            <v>11101-000004</v>
          </cell>
          <cell r="C34" t="str">
            <v>AED training electrode set -  (5pr), cable &amp; pouch</v>
          </cell>
          <cell r="D34" t="str">
            <v>PK</v>
          </cell>
        </row>
        <row r="35">
          <cell r="B35" t="str">
            <v>11101-000006</v>
          </cell>
          <cell r="C35" t="str">
            <v>Cable/connector assembly/pouch for Adult AED training electrodes</v>
          </cell>
          <cell r="D35" t="str">
            <v>EA</v>
          </cell>
        </row>
        <row r="36">
          <cell r="B36" t="str">
            <v>11250-000042</v>
          </cell>
          <cell r="C36" t="str">
            <v>Replacement infant/child AED training electrodes</v>
          </cell>
          <cell r="D36" t="str">
            <v>PK</v>
          </cell>
        </row>
        <row r="37">
          <cell r="B37" t="str">
            <v>11250-000043</v>
          </cell>
          <cell r="C37" t="str">
            <v>Cable/connector assembly/pouch for infant/child AED training electrodes</v>
          </cell>
          <cell r="D37" t="str">
            <v>EA</v>
          </cell>
        </row>
        <row r="38">
          <cell r="B38" t="str">
            <v>11250-000045</v>
          </cell>
          <cell r="C38" t="str">
            <v>Infant/child AED training electrodes training set</v>
          </cell>
          <cell r="D38" t="str">
            <v>PK</v>
          </cell>
        </row>
        <row r="40">
          <cell r="B40" t="str">
            <v>11998-000292</v>
          </cell>
          <cell r="C40" t="str">
            <v>Wall Cabinet - Semi-recessed for AED, 3" Trim</v>
          </cell>
          <cell r="D40" t="str">
            <v>EA</v>
          </cell>
        </row>
        <row r="41">
          <cell r="B41" t="str">
            <v>11998-000293</v>
          </cell>
          <cell r="C41" t="str">
            <v>Wall Cabinet - Fully-recessed for AED, 1.5" Trim</v>
          </cell>
          <cell r="D41" t="str">
            <v>EA</v>
          </cell>
        </row>
        <row r="42">
          <cell r="B42" t="str">
            <v>11220-000076</v>
          </cell>
          <cell r="C42" t="str">
            <v>Wall Cabinet, standard, surface mount, SS</v>
          </cell>
          <cell r="D42" t="str">
            <v>EA</v>
          </cell>
        </row>
        <row r="43">
          <cell r="B43" t="str">
            <v>11220-000077</v>
          </cell>
          <cell r="C43" t="str">
            <v>Wall Cabinet, standard, semi-recessed, SS</v>
          </cell>
          <cell r="D43" t="str">
            <v>EA</v>
          </cell>
        </row>
        <row r="44">
          <cell r="B44" t="str">
            <v>11220-000078</v>
          </cell>
          <cell r="C44" t="str">
            <v>Wall Cabinet, small, fully recessed, SS</v>
          </cell>
          <cell r="D44" t="str">
            <v>EA</v>
          </cell>
        </row>
        <row r="45">
          <cell r="B45" t="str">
            <v>11210-000026</v>
          </cell>
          <cell r="C45" t="str">
            <v>AED Wall Cabinet with alarm, fire rated - semi-recessed, rolled edges</v>
          </cell>
          <cell r="D45" t="str">
            <v>EA</v>
          </cell>
        </row>
        <row r="46">
          <cell r="B46" t="str">
            <v>11220-000083</v>
          </cell>
          <cell r="C46" t="str">
            <v>AED Wall Cabinet with alarm and strobe -surface mount, rolled edges</v>
          </cell>
          <cell r="D46" t="str">
            <v>EA</v>
          </cell>
        </row>
        <row r="47">
          <cell r="B47" t="str">
            <v>11220-000079</v>
          </cell>
          <cell r="C47" t="str">
            <v>AED Wall Cabinet with alarm - surface mount, rolled edges</v>
          </cell>
          <cell r="D47" t="str">
            <v>EA</v>
          </cell>
        </row>
        <row r="48">
          <cell r="B48" t="str">
            <v>11210-000027</v>
          </cell>
          <cell r="C48" t="str">
            <v>AED Wall Cabinet with alarm, fire rated - recessed, square edges</v>
          </cell>
          <cell r="D48" t="str">
            <v>EA</v>
          </cell>
        </row>
        <row r="49">
          <cell r="B49" t="str">
            <v>11220-000084</v>
          </cell>
          <cell r="C49" t="str">
            <v>AED Wall Cabinet with alarm and strobe - surface mount, rolled edges</v>
          </cell>
          <cell r="D49" t="str">
            <v>EA</v>
          </cell>
        </row>
        <row r="50">
          <cell r="B50" t="str">
            <v>11210-000028</v>
          </cell>
          <cell r="C50" t="str">
            <v>AED Floor Stand Cabinet with alarm- White</v>
          </cell>
          <cell r="D50" t="str">
            <v>EA</v>
          </cell>
        </row>
        <row r="51">
          <cell r="B51" t="str">
            <v>11210-000029</v>
          </cell>
          <cell r="C51" t="str">
            <v>AED Floor Stand Cabinet with alarm- Grey</v>
          </cell>
          <cell r="D51" t="str">
            <v>EA</v>
          </cell>
        </row>
        <row r="52">
          <cell r="B52" t="str">
            <v>21300-006797</v>
          </cell>
          <cell r="C52" t="str">
            <v>AED Cabinet Window replacement kit</v>
          </cell>
          <cell r="D52" t="str">
            <v>EA</v>
          </cell>
        </row>
        <row r="53">
          <cell r="B53" t="str">
            <v>26500-000185</v>
          </cell>
          <cell r="C53" t="str">
            <v>AED Instruction Card (laminated easy reference)</v>
          </cell>
          <cell r="D53" t="str">
            <v>EA</v>
          </cell>
        </row>
        <row r="54">
          <cell r="B54" t="str">
            <v>11998-000320</v>
          </cell>
          <cell r="C54" t="str">
            <v>Ambu Res-Cue Key First Responder Kit</v>
          </cell>
          <cell r="D54" t="str">
            <v>EA</v>
          </cell>
        </row>
        <row r="55">
          <cell r="B55" t="str">
            <v>11998-000321</v>
          </cell>
          <cell r="C55" t="str">
            <v>Ambu Res-Cue Mask First Responder Kit</v>
          </cell>
          <cell r="D55" t="str">
            <v>EA</v>
          </cell>
        </row>
        <row r="57">
          <cell r="B57" t="str">
            <v>11250-000096</v>
          </cell>
          <cell r="C57" t="str">
            <v>LIFEPAK 500 AED Training System</v>
          </cell>
          <cell r="D57" t="str">
            <v>EA</v>
          </cell>
        </row>
        <row r="58">
          <cell r="B58" t="str">
            <v>11141-000158</v>
          </cell>
          <cell r="C58" t="str">
            <v>LP500 SLA Battery</v>
          </cell>
          <cell r="D58" t="str">
            <v>EA</v>
          </cell>
        </row>
        <row r="59">
          <cell r="B59" t="str">
            <v>11141-000159</v>
          </cell>
          <cell r="C59" t="str">
            <v>LP500 Battery Replacement kit</v>
          </cell>
          <cell r="D59" t="str">
            <v>EA</v>
          </cell>
        </row>
        <row r="60">
          <cell r="B60" t="str">
            <v>11210-000001</v>
          </cell>
          <cell r="C60" t="str">
            <v>Wall mount bracket for AED</v>
          </cell>
          <cell r="D60" t="str">
            <v>EA</v>
          </cell>
        </row>
        <row r="61">
          <cell r="B61" t="str">
            <v>21300-004157</v>
          </cell>
          <cell r="C61" t="str">
            <v>LIFEPAK 500 Replacement top for carry case</v>
          </cell>
          <cell r="D61" t="str">
            <v>EA</v>
          </cell>
        </row>
        <row r="62">
          <cell r="B62" t="str">
            <v>11998-000012</v>
          </cell>
          <cell r="C62" t="str">
            <v>LIFEPAK 500 Replacement strap for carrying case</v>
          </cell>
          <cell r="D62" t="str">
            <v>EA</v>
          </cell>
        </row>
        <row r="63">
          <cell r="B63" t="str">
            <v>11998-000014</v>
          </cell>
          <cell r="C63" t="str">
            <v>LIFEPAK 500 Complete soft shell carrying case</v>
          </cell>
          <cell r="D63" t="str">
            <v>EA</v>
          </cell>
        </row>
        <row r="64">
          <cell r="B64" t="str">
            <v>11998-000021</v>
          </cell>
          <cell r="C64" t="str">
            <v>LIFEPAK 500 Hard-shell carrying case (Pelican)</v>
          </cell>
          <cell r="D64" t="str">
            <v>EA</v>
          </cell>
        </row>
        <row r="65">
          <cell r="B65" t="str">
            <v>11250-000004</v>
          </cell>
          <cell r="C65" t="str">
            <v>LIFEPAK 500T Replacement carry case</v>
          </cell>
          <cell r="D65" t="str">
            <v>EA</v>
          </cell>
        </row>
        <row r="66">
          <cell r="B66" t="str">
            <v>11250-000006</v>
          </cell>
          <cell r="C66" t="str">
            <v>LIFEPAK 500T Replacement simulated battery pak</v>
          </cell>
          <cell r="D66" t="str">
            <v>EA</v>
          </cell>
        </row>
        <row r="67">
          <cell r="B67" t="str">
            <v>21501-000158</v>
          </cell>
          <cell r="C67" t="str">
            <v>LIFEPAK 500T Replacement analyze key cover labels</v>
          </cell>
          <cell r="D67" t="str">
            <v>EA</v>
          </cell>
        </row>
        <row r="68">
          <cell r="B68" t="str">
            <v>26500-000036</v>
          </cell>
          <cell r="C68" t="str">
            <v>LIFEPAK 500 Service Manual CD-Rom</v>
          </cell>
          <cell r="D68" t="str">
            <v>EA</v>
          </cell>
        </row>
        <row r="69">
          <cell r="B69" t="str">
            <v>26500-001008</v>
          </cell>
          <cell r="C69" t="str">
            <v>LIFEPAK 500T Operating Instructions</v>
          </cell>
          <cell r="D69" t="str">
            <v>EA</v>
          </cell>
        </row>
        <row r="70">
          <cell r="B70" t="str">
            <v>26500-001009</v>
          </cell>
          <cell r="C70" t="str">
            <v>LIFEPAK 500 Operating Manual</v>
          </cell>
          <cell r="D70" t="str">
            <v>EA</v>
          </cell>
        </row>
        <row r="71">
          <cell r="B71" t="str">
            <v>21330-001058</v>
          </cell>
          <cell r="C71" t="str">
            <v>LIFEPAK 500 DPS complete soft shell carrying case with "stealth" surface</v>
          </cell>
          <cell r="D71" t="str">
            <v>EA</v>
          </cell>
        </row>
        <row r="72">
          <cell r="B72" t="str">
            <v>26500-000037</v>
          </cell>
          <cell r="C72" t="str">
            <v>LIFEPAK 500 In-service Video</v>
          </cell>
          <cell r="D72" t="str">
            <v>EA</v>
          </cell>
        </row>
        <row r="73">
          <cell r="B73" t="str">
            <v>11141-000002</v>
          </cell>
          <cell r="C73" t="str">
            <v>LIFEPAK 500 rechargeable sealed lead acid battery pak</v>
          </cell>
          <cell r="D73" t="str">
            <v>EA</v>
          </cell>
        </row>
        <row r="74">
          <cell r="B74" t="str">
            <v>11110-000049</v>
          </cell>
          <cell r="C74" t="str">
            <v>QUIK-COMBO cable  LIFEPAK 500 to FAST-PATCH electrode</v>
          </cell>
          <cell r="D74" t="str">
            <v>EA</v>
          </cell>
        </row>
        <row r="75">
          <cell r="B75" t="str">
            <v>11110-000050</v>
          </cell>
          <cell r="C75" t="str">
            <v>Setup Transfer cable for LIFEPAK 500</v>
          </cell>
          <cell r="D75" t="str">
            <v>EA</v>
          </cell>
        </row>
        <row r="76">
          <cell r="B76" t="str">
            <v>11141-000014</v>
          </cell>
          <cell r="C76" t="str">
            <v>LIFEPAK 500 nonrechargeable lithium sulfur dioxide battery pak - aircraft use</v>
          </cell>
          <cell r="D76" t="str">
            <v>EA</v>
          </cell>
        </row>
        <row r="77">
          <cell r="B77" t="str">
            <v>11150-000010</v>
          </cell>
          <cell r="C77" t="str">
            <v>External Modem for connection to LIFEPAK 500</v>
          </cell>
          <cell r="D77" t="str">
            <v>EA</v>
          </cell>
        </row>
        <row r="78">
          <cell r="B78" t="str">
            <v>11220-000025</v>
          </cell>
          <cell r="C78" t="str">
            <v>Battery pouch  for the LIFEPAK 500</v>
          </cell>
          <cell r="D78" t="str">
            <v>EA</v>
          </cell>
        </row>
        <row r="80">
          <cell r="B80" t="str">
            <v>11996-000017</v>
          </cell>
          <cell r="C80" t="str">
            <v xml:space="preserve">Electrode QUIK-COMBO  w/REDI-PAK preconnect </v>
          </cell>
          <cell r="D80" t="str">
            <v>PR</v>
          </cell>
        </row>
        <row r="81">
          <cell r="B81" t="str">
            <v>11101-000016</v>
          </cell>
          <cell r="C81" t="str">
            <v>Electrode replacement infant/child reduced energy</v>
          </cell>
          <cell r="D81" t="str">
            <v>EA</v>
          </cell>
        </row>
        <row r="82">
          <cell r="B82" t="str">
            <v>11101-000017</v>
          </cell>
          <cell r="C82" t="str">
            <v>Electrode Infant/Child reduced energy starter kit</v>
          </cell>
          <cell r="D82" t="str">
            <v>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9"/>
  <dimension ref="A1:L1032"/>
  <sheetViews>
    <sheetView tabSelected="1" workbookViewId="0">
      <pane ySplit="5" topLeftCell="A6" activePane="bottomLeft" state="frozen"/>
      <selection activeCell="A31" sqref="A31"/>
      <selection pane="bottomLeft" activeCell="D116" sqref="D116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4" customWidth="1"/>
    <col min="11" max="11" width="15.42578125" style="44" customWidth="1"/>
    <col min="12" max="12" width="19.7109375" style="4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42552</v>
      </c>
    </row>
    <row r="7" spans="1:12" x14ac:dyDescent="0.25">
      <c r="A7" s="25" t="s">
        <v>16</v>
      </c>
      <c r="B7" s="29" t="s">
        <v>17</v>
      </c>
      <c r="C7" s="29" t="s">
        <v>18</v>
      </c>
      <c r="D7" s="29" t="s">
        <v>19</v>
      </c>
      <c r="E7" s="29" t="s">
        <v>20</v>
      </c>
      <c r="F7" s="29" t="s">
        <v>21</v>
      </c>
      <c r="G7" s="30" t="s">
        <v>22</v>
      </c>
      <c r="H7" s="29" t="s">
        <v>23</v>
      </c>
      <c r="I7" s="29">
        <v>1</v>
      </c>
      <c r="J7" s="31">
        <f>K7/I7</f>
        <v>83</v>
      </c>
      <c r="K7" s="32">
        <v>83</v>
      </c>
      <c r="L7" s="28">
        <v>42552</v>
      </c>
    </row>
    <row r="8" spans="1:12" x14ac:dyDescent="0.25">
      <c r="A8" s="25" t="s">
        <v>16</v>
      </c>
      <c r="B8" s="29" t="s">
        <v>24</v>
      </c>
      <c r="C8" s="29" t="s">
        <v>25</v>
      </c>
      <c r="D8" s="29" t="s">
        <v>26</v>
      </c>
      <c r="E8" s="29" t="s">
        <v>27</v>
      </c>
      <c r="F8" s="29" t="s">
        <v>21</v>
      </c>
      <c r="G8" s="30" t="s">
        <v>28</v>
      </c>
      <c r="H8" s="29" t="s">
        <v>29</v>
      </c>
      <c r="I8" s="29">
        <v>131</v>
      </c>
      <c r="J8" s="31">
        <f>K8/I8</f>
        <v>25.259541984732824</v>
      </c>
      <c r="K8" s="33">
        <v>3309</v>
      </c>
      <c r="L8" s="28">
        <v>42552</v>
      </c>
    </row>
    <row r="9" spans="1:12" x14ac:dyDescent="0.25">
      <c r="A9" s="25" t="s">
        <v>30</v>
      </c>
      <c r="B9" s="25"/>
      <c r="C9" s="25"/>
      <c r="D9" s="25"/>
      <c r="E9" s="26" t="s">
        <v>15</v>
      </c>
      <c r="F9" s="25"/>
      <c r="G9" s="25"/>
      <c r="H9" s="25"/>
      <c r="I9" s="25"/>
      <c r="J9" s="27"/>
      <c r="K9" s="27">
        <v>0</v>
      </c>
      <c r="L9" s="28">
        <v>42552</v>
      </c>
    </row>
    <row r="10" spans="1:12" x14ac:dyDescent="0.25">
      <c r="A10" s="25" t="s">
        <v>14</v>
      </c>
      <c r="B10" s="29" t="s">
        <v>31</v>
      </c>
      <c r="C10" s="29" t="s">
        <v>32</v>
      </c>
      <c r="D10" s="29" t="s">
        <v>33</v>
      </c>
      <c r="E10" s="29" t="s">
        <v>34</v>
      </c>
      <c r="F10" s="29" t="s">
        <v>21</v>
      </c>
      <c r="G10" s="29" t="s">
        <v>35</v>
      </c>
      <c r="H10" s="29">
        <v>1</v>
      </c>
      <c r="I10" s="29">
        <v>2</v>
      </c>
      <c r="J10" s="34">
        <v>36.18</v>
      </c>
      <c r="K10" s="34">
        <f>I10*J10</f>
        <v>72.36</v>
      </c>
      <c r="L10" s="28">
        <v>42583</v>
      </c>
    </row>
    <row r="11" spans="1:12" x14ac:dyDescent="0.25">
      <c r="A11" s="25" t="s">
        <v>16</v>
      </c>
      <c r="B11" s="25"/>
      <c r="C11" s="25"/>
      <c r="D11" s="25"/>
      <c r="E11" s="26" t="s">
        <v>15</v>
      </c>
      <c r="F11" s="25"/>
      <c r="G11" s="25"/>
      <c r="H11" s="25"/>
      <c r="I11" s="25"/>
      <c r="J11" s="27"/>
      <c r="K11" s="27">
        <v>0</v>
      </c>
      <c r="L11" s="28">
        <v>42583</v>
      </c>
    </row>
    <row r="12" spans="1:12" x14ac:dyDescent="0.25">
      <c r="A12" s="25" t="s">
        <v>30</v>
      </c>
      <c r="B12" s="29" t="s">
        <v>31</v>
      </c>
      <c r="C12" s="29" t="s">
        <v>36</v>
      </c>
      <c r="D12" s="29" t="s">
        <v>37</v>
      </c>
      <c r="E12" s="35">
        <v>861304</v>
      </c>
      <c r="F12" s="29" t="s">
        <v>21</v>
      </c>
      <c r="G12" s="35">
        <f t="shared" ref="G12:G19" si="0">+E12</f>
        <v>861304</v>
      </c>
      <c r="H12" s="29" t="s">
        <v>38</v>
      </c>
      <c r="I12" s="29">
        <v>10</v>
      </c>
      <c r="J12" s="34">
        <v>956.48</v>
      </c>
      <c r="K12" s="34">
        <f t="shared" ref="K12:K17" si="1">I12*J12</f>
        <v>9564.7999999999993</v>
      </c>
      <c r="L12" s="28">
        <v>42583</v>
      </c>
    </row>
    <row r="13" spans="1:12" x14ac:dyDescent="0.25">
      <c r="A13" s="25" t="s">
        <v>30</v>
      </c>
      <c r="B13" s="29" t="s">
        <v>31</v>
      </c>
      <c r="C13" s="29" t="s">
        <v>36</v>
      </c>
      <c r="D13" s="29" t="s">
        <v>37</v>
      </c>
      <c r="E13" s="35">
        <v>989803139251</v>
      </c>
      <c r="F13" s="29" t="s">
        <v>21</v>
      </c>
      <c r="G13" s="35">
        <f t="shared" si="0"/>
        <v>989803139251</v>
      </c>
      <c r="H13" s="29" t="s">
        <v>38</v>
      </c>
      <c r="I13" s="29">
        <v>8</v>
      </c>
      <c r="J13" s="34">
        <v>72.03</v>
      </c>
      <c r="K13" s="34">
        <f t="shared" si="1"/>
        <v>576.24</v>
      </c>
      <c r="L13" s="28">
        <v>42583</v>
      </c>
    </row>
    <row r="14" spans="1:12" x14ac:dyDescent="0.25">
      <c r="A14" s="25" t="s">
        <v>30</v>
      </c>
      <c r="B14" s="29" t="s">
        <v>31</v>
      </c>
      <c r="C14" s="29" t="s">
        <v>36</v>
      </c>
      <c r="D14" s="29" t="s">
        <v>37</v>
      </c>
      <c r="E14" s="35">
        <v>989803139261</v>
      </c>
      <c r="F14" s="29" t="s">
        <v>21</v>
      </c>
      <c r="G14" s="35">
        <f t="shared" si="0"/>
        <v>989803139261</v>
      </c>
      <c r="H14" s="29" t="s">
        <v>38</v>
      </c>
      <c r="I14" s="29">
        <v>10</v>
      </c>
      <c r="J14" s="34">
        <v>30.24</v>
      </c>
      <c r="K14" s="34">
        <f t="shared" si="1"/>
        <v>302.39999999999998</v>
      </c>
      <c r="L14" s="28">
        <v>42583</v>
      </c>
    </row>
    <row r="15" spans="1:12" x14ac:dyDescent="0.25">
      <c r="A15" s="25" t="s">
        <v>30</v>
      </c>
      <c r="B15" s="29" t="s">
        <v>31</v>
      </c>
      <c r="C15" s="29" t="s">
        <v>36</v>
      </c>
      <c r="D15" s="29" t="s">
        <v>37</v>
      </c>
      <c r="E15" s="35">
        <v>989803139311</v>
      </c>
      <c r="F15" s="29" t="s">
        <v>21</v>
      </c>
      <c r="G15" s="35">
        <f t="shared" si="0"/>
        <v>989803139311</v>
      </c>
      <c r="H15" s="29" t="s">
        <v>38</v>
      </c>
      <c r="I15" s="29">
        <v>10</v>
      </c>
      <c r="J15" s="34">
        <v>56.7</v>
      </c>
      <c r="K15" s="34">
        <f t="shared" si="1"/>
        <v>567</v>
      </c>
      <c r="L15" s="28">
        <v>42583</v>
      </c>
    </row>
    <row r="16" spans="1:12" x14ac:dyDescent="0.25">
      <c r="A16" s="25" t="s">
        <v>30</v>
      </c>
      <c r="B16" s="29" t="s">
        <v>31</v>
      </c>
      <c r="C16" s="29" t="s">
        <v>36</v>
      </c>
      <c r="D16" s="29" t="s">
        <v>37</v>
      </c>
      <c r="E16" s="35" t="s">
        <v>39</v>
      </c>
      <c r="F16" s="29" t="s">
        <v>21</v>
      </c>
      <c r="G16" s="35" t="str">
        <f t="shared" si="0"/>
        <v>68-PCHAT</v>
      </c>
      <c r="H16" s="29" t="s">
        <v>38</v>
      </c>
      <c r="I16" s="29">
        <v>25</v>
      </c>
      <c r="J16" s="34">
        <v>24.84</v>
      </c>
      <c r="K16" s="34">
        <f t="shared" si="1"/>
        <v>621</v>
      </c>
      <c r="L16" s="28">
        <v>42583</v>
      </c>
    </row>
    <row r="17" spans="1:12" x14ac:dyDescent="0.25">
      <c r="A17" s="25" t="s">
        <v>30</v>
      </c>
      <c r="B17" s="29" t="s">
        <v>31</v>
      </c>
      <c r="C17" s="29" t="s">
        <v>36</v>
      </c>
      <c r="D17" s="29" t="s">
        <v>37</v>
      </c>
      <c r="E17" s="35" t="s">
        <v>40</v>
      </c>
      <c r="F17" s="29" t="s">
        <v>21</v>
      </c>
      <c r="G17" s="29" t="str">
        <f t="shared" si="0"/>
        <v>M5066A-OPT CO1</v>
      </c>
      <c r="H17" s="29" t="s">
        <v>38</v>
      </c>
      <c r="I17" s="29">
        <v>10</v>
      </c>
      <c r="J17" s="34">
        <v>712.95</v>
      </c>
      <c r="K17" s="34">
        <f t="shared" si="1"/>
        <v>7129.5</v>
      </c>
      <c r="L17" s="28">
        <v>42583</v>
      </c>
    </row>
    <row r="18" spans="1:12" x14ac:dyDescent="0.25">
      <c r="A18" s="25" t="s">
        <v>30</v>
      </c>
      <c r="B18" s="29" t="s">
        <v>31</v>
      </c>
      <c r="C18" s="29" t="s">
        <v>36</v>
      </c>
      <c r="D18" s="29" t="s">
        <v>37</v>
      </c>
      <c r="E18" s="35" t="s">
        <v>35</v>
      </c>
      <c r="F18" s="29" t="s">
        <v>21</v>
      </c>
      <c r="G18" s="29" t="str">
        <f t="shared" si="0"/>
        <v>M5071A</v>
      </c>
      <c r="H18" s="29"/>
      <c r="I18" s="29">
        <v>10</v>
      </c>
      <c r="J18" s="34">
        <v>36.18</v>
      </c>
      <c r="K18" s="34">
        <f>+J18*I18</f>
        <v>361.8</v>
      </c>
      <c r="L18" s="28">
        <v>42583</v>
      </c>
    </row>
    <row r="19" spans="1:12" x14ac:dyDescent="0.25">
      <c r="A19" s="25" t="s">
        <v>30</v>
      </c>
      <c r="B19" s="29" t="s">
        <v>31</v>
      </c>
      <c r="C19" s="29" t="s">
        <v>36</v>
      </c>
      <c r="D19" s="29" t="s">
        <v>37</v>
      </c>
      <c r="E19" s="35" t="s">
        <v>41</v>
      </c>
      <c r="F19" s="29" t="s">
        <v>21</v>
      </c>
      <c r="G19" s="29" t="str">
        <f t="shared" si="0"/>
        <v>M5072A</v>
      </c>
      <c r="H19" s="29"/>
      <c r="I19" s="29">
        <v>10</v>
      </c>
      <c r="J19" s="34">
        <v>58.32</v>
      </c>
      <c r="K19" s="34">
        <f>I19*J19</f>
        <v>583.20000000000005</v>
      </c>
      <c r="L19" s="28">
        <v>42583</v>
      </c>
    </row>
    <row r="20" spans="1:12" x14ac:dyDescent="0.25">
      <c r="A20" s="25" t="s">
        <v>14</v>
      </c>
      <c r="B20" s="25"/>
      <c r="C20" s="25"/>
      <c r="D20" s="25"/>
      <c r="E20" s="26" t="s">
        <v>15</v>
      </c>
      <c r="F20" s="25"/>
      <c r="G20" s="25"/>
      <c r="H20" s="25"/>
      <c r="I20" s="25"/>
      <c r="J20" s="27"/>
      <c r="K20" s="27">
        <v>0</v>
      </c>
      <c r="L20" s="28">
        <v>42614</v>
      </c>
    </row>
    <row r="21" spans="1:12" x14ac:dyDescent="0.25">
      <c r="A21" s="25" t="s">
        <v>16</v>
      </c>
      <c r="B21" s="29" t="s">
        <v>24</v>
      </c>
      <c r="C21" s="29" t="s">
        <v>25</v>
      </c>
      <c r="D21" s="29" t="s">
        <v>42</v>
      </c>
      <c r="E21" s="29" t="s">
        <v>43</v>
      </c>
      <c r="F21" s="29" t="s">
        <v>21</v>
      </c>
      <c r="G21" s="30" t="s">
        <v>44</v>
      </c>
      <c r="H21" s="29" t="s">
        <v>38</v>
      </c>
      <c r="I21" s="29">
        <v>5</v>
      </c>
      <c r="J21" s="31">
        <f>K21/I21</f>
        <v>218.51</v>
      </c>
      <c r="K21" s="31">
        <v>1092.55</v>
      </c>
      <c r="L21" s="28">
        <v>42614</v>
      </c>
    </row>
    <row r="22" spans="1:12" x14ac:dyDescent="0.25">
      <c r="A22" s="25" t="s">
        <v>30</v>
      </c>
      <c r="B22" s="25"/>
      <c r="C22" s="25"/>
      <c r="D22" s="25"/>
      <c r="E22" s="26" t="s">
        <v>15</v>
      </c>
      <c r="F22" s="25"/>
      <c r="G22" s="25"/>
      <c r="H22" s="25"/>
      <c r="I22" s="25"/>
      <c r="J22" s="27"/>
      <c r="K22" s="27">
        <v>0</v>
      </c>
      <c r="L22" s="28">
        <v>42614</v>
      </c>
    </row>
    <row r="23" spans="1:12" x14ac:dyDescent="0.25">
      <c r="A23" s="25" t="s">
        <v>14</v>
      </c>
      <c r="B23" s="25"/>
      <c r="C23" s="25"/>
      <c r="D23" s="25"/>
      <c r="E23" s="26" t="s">
        <v>15</v>
      </c>
      <c r="F23" s="25"/>
      <c r="G23" s="25"/>
      <c r="H23" s="25"/>
      <c r="I23" s="25"/>
      <c r="J23" s="27"/>
      <c r="K23" s="27">
        <v>0</v>
      </c>
      <c r="L23" s="28">
        <v>42644</v>
      </c>
    </row>
    <row r="24" spans="1:12" x14ac:dyDescent="0.25">
      <c r="A24" s="25" t="s">
        <v>16</v>
      </c>
      <c r="B24" s="29" t="s">
        <v>31</v>
      </c>
      <c r="C24" s="29" t="s">
        <v>45</v>
      </c>
      <c r="D24" s="29" t="s">
        <v>46</v>
      </c>
      <c r="E24" s="29" t="s">
        <v>47</v>
      </c>
      <c r="F24" s="29" t="s">
        <v>21</v>
      </c>
      <c r="G24" s="30" t="s">
        <v>48</v>
      </c>
      <c r="H24" s="29" t="s">
        <v>38</v>
      </c>
      <c r="I24" s="29">
        <v>2</v>
      </c>
      <c r="J24" s="31">
        <f t="shared" ref="J24:J39" si="2">K24/I24</f>
        <v>940.5</v>
      </c>
      <c r="K24" s="31">
        <v>1881</v>
      </c>
      <c r="L24" s="28">
        <v>42644</v>
      </c>
    </row>
    <row r="25" spans="1:12" x14ac:dyDescent="0.25">
      <c r="A25" s="25" t="s">
        <v>16</v>
      </c>
      <c r="B25" s="29" t="s">
        <v>31</v>
      </c>
      <c r="C25" s="29" t="s">
        <v>45</v>
      </c>
      <c r="D25" s="29" t="s">
        <v>46</v>
      </c>
      <c r="E25" s="29" t="s">
        <v>49</v>
      </c>
      <c r="F25" s="29" t="s">
        <v>21</v>
      </c>
      <c r="G25" s="30" t="s">
        <v>50</v>
      </c>
      <c r="H25" s="29" t="s">
        <v>38</v>
      </c>
      <c r="I25" s="29">
        <v>5</v>
      </c>
      <c r="J25" s="31">
        <f t="shared" si="2"/>
        <v>88.4</v>
      </c>
      <c r="K25" s="36">
        <v>442</v>
      </c>
      <c r="L25" s="28">
        <v>42644</v>
      </c>
    </row>
    <row r="26" spans="1:12" x14ac:dyDescent="0.25">
      <c r="A26" s="25" t="s">
        <v>16</v>
      </c>
      <c r="B26" s="29" t="s">
        <v>31</v>
      </c>
      <c r="C26" s="29" t="s">
        <v>45</v>
      </c>
      <c r="D26" s="29" t="s">
        <v>46</v>
      </c>
      <c r="E26" s="29" t="s">
        <v>51</v>
      </c>
      <c r="F26" s="29" t="s">
        <v>21</v>
      </c>
      <c r="G26" s="30" t="s">
        <v>52</v>
      </c>
      <c r="H26" s="29" t="s">
        <v>23</v>
      </c>
      <c r="I26" s="29">
        <v>10</v>
      </c>
      <c r="J26" s="31">
        <f t="shared" si="2"/>
        <v>70.8</v>
      </c>
      <c r="K26" s="36">
        <v>708</v>
      </c>
      <c r="L26" s="28">
        <v>42644</v>
      </c>
    </row>
    <row r="27" spans="1:12" x14ac:dyDescent="0.25">
      <c r="A27" s="25" t="s">
        <v>16</v>
      </c>
      <c r="B27" s="29" t="s">
        <v>31</v>
      </c>
      <c r="C27" s="29" t="s">
        <v>36</v>
      </c>
      <c r="D27" s="29" t="s">
        <v>53</v>
      </c>
      <c r="E27" s="29" t="s">
        <v>51</v>
      </c>
      <c r="F27" s="29" t="s">
        <v>21</v>
      </c>
      <c r="G27" s="30" t="s">
        <v>52</v>
      </c>
      <c r="H27" s="29" t="s">
        <v>23</v>
      </c>
      <c r="I27" s="29">
        <v>1</v>
      </c>
      <c r="J27" s="31">
        <f t="shared" si="2"/>
        <v>71</v>
      </c>
      <c r="K27" s="31">
        <v>71</v>
      </c>
      <c r="L27" s="28">
        <v>42644</v>
      </c>
    </row>
    <row r="28" spans="1:12" x14ac:dyDescent="0.25">
      <c r="A28" s="25" t="s">
        <v>16</v>
      </c>
      <c r="B28" s="29" t="s">
        <v>31</v>
      </c>
      <c r="C28" s="29" t="s">
        <v>36</v>
      </c>
      <c r="D28" s="29" t="s">
        <v>53</v>
      </c>
      <c r="E28" s="29" t="s">
        <v>51</v>
      </c>
      <c r="F28" s="29" t="s">
        <v>21</v>
      </c>
      <c r="G28" s="30" t="s">
        <v>52</v>
      </c>
      <c r="H28" s="29" t="s">
        <v>23</v>
      </c>
      <c r="I28" s="29">
        <v>1</v>
      </c>
      <c r="J28" s="31">
        <f t="shared" si="2"/>
        <v>71</v>
      </c>
      <c r="K28" s="36">
        <v>71</v>
      </c>
      <c r="L28" s="28">
        <v>42644</v>
      </c>
    </row>
    <row r="29" spans="1:12" x14ac:dyDescent="0.25">
      <c r="A29" s="25" t="s">
        <v>16</v>
      </c>
      <c r="B29" s="29" t="s">
        <v>31</v>
      </c>
      <c r="C29" s="29" t="s">
        <v>36</v>
      </c>
      <c r="D29" s="29" t="s">
        <v>53</v>
      </c>
      <c r="E29" s="29" t="s">
        <v>51</v>
      </c>
      <c r="F29" s="29" t="s">
        <v>21</v>
      </c>
      <c r="G29" s="30" t="s">
        <v>52</v>
      </c>
      <c r="H29" s="29" t="s">
        <v>23</v>
      </c>
      <c r="I29" s="29">
        <v>-1</v>
      </c>
      <c r="J29" s="31">
        <f t="shared" si="2"/>
        <v>71</v>
      </c>
      <c r="K29" s="36">
        <v>-71</v>
      </c>
      <c r="L29" s="28">
        <v>42644</v>
      </c>
    </row>
    <row r="30" spans="1:12" x14ac:dyDescent="0.25">
      <c r="A30" s="25" t="s">
        <v>16</v>
      </c>
      <c r="B30" s="29" t="s">
        <v>31</v>
      </c>
      <c r="C30" s="29" t="s">
        <v>54</v>
      </c>
      <c r="D30" s="29" t="s">
        <v>55</v>
      </c>
      <c r="E30" s="29" t="s">
        <v>56</v>
      </c>
      <c r="F30" s="29" t="s">
        <v>21</v>
      </c>
      <c r="G30" s="30" t="s">
        <v>57</v>
      </c>
      <c r="H30" s="29" t="s">
        <v>38</v>
      </c>
      <c r="I30" s="29">
        <v>10</v>
      </c>
      <c r="J30" s="31">
        <f t="shared" si="2"/>
        <v>30.2</v>
      </c>
      <c r="K30" s="31">
        <v>302</v>
      </c>
      <c r="L30" s="28">
        <v>42644</v>
      </c>
    </row>
    <row r="31" spans="1:12" x14ac:dyDescent="0.25">
      <c r="A31" s="25" t="s">
        <v>16</v>
      </c>
      <c r="B31" s="29" t="s">
        <v>31</v>
      </c>
      <c r="C31" s="29" t="s">
        <v>54</v>
      </c>
      <c r="D31" s="29" t="s">
        <v>55</v>
      </c>
      <c r="E31" s="29" t="s">
        <v>58</v>
      </c>
      <c r="F31" s="29" t="s">
        <v>21</v>
      </c>
      <c r="G31" s="30" t="s">
        <v>59</v>
      </c>
      <c r="H31" s="29" t="s">
        <v>38</v>
      </c>
      <c r="I31" s="29">
        <v>2</v>
      </c>
      <c r="J31" s="31">
        <f t="shared" si="2"/>
        <v>218.5</v>
      </c>
      <c r="K31" s="31">
        <v>437</v>
      </c>
      <c r="L31" s="28">
        <v>42644</v>
      </c>
    </row>
    <row r="32" spans="1:12" x14ac:dyDescent="0.25">
      <c r="A32" s="25" t="s">
        <v>16</v>
      </c>
      <c r="B32" s="29" t="s">
        <v>31</v>
      </c>
      <c r="C32" s="29" t="s">
        <v>54</v>
      </c>
      <c r="D32" s="29" t="s">
        <v>55</v>
      </c>
      <c r="E32" s="29" t="s">
        <v>60</v>
      </c>
      <c r="F32" s="29" t="s">
        <v>21</v>
      </c>
      <c r="G32" s="30" t="s">
        <v>61</v>
      </c>
      <c r="H32" s="29" t="s">
        <v>38</v>
      </c>
      <c r="I32" s="29">
        <v>4</v>
      </c>
      <c r="J32" s="31">
        <f t="shared" si="2"/>
        <v>195.5</v>
      </c>
      <c r="K32" s="31">
        <v>782</v>
      </c>
      <c r="L32" s="28">
        <v>42644</v>
      </c>
    </row>
    <row r="33" spans="1:12" x14ac:dyDescent="0.25">
      <c r="A33" s="25" t="s">
        <v>16</v>
      </c>
      <c r="B33" s="29" t="s">
        <v>31</v>
      </c>
      <c r="C33" s="29" t="s">
        <v>54</v>
      </c>
      <c r="D33" s="29" t="s">
        <v>55</v>
      </c>
      <c r="E33" s="29" t="s">
        <v>49</v>
      </c>
      <c r="F33" s="29" t="s">
        <v>21</v>
      </c>
      <c r="G33" s="30" t="s">
        <v>50</v>
      </c>
      <c r="H33" s="29" t="s">
        <v>38</v>
      </c>
      <c r="I33" s="29">
        <v>43</v>
      </c>
      <c r="J33" s="31">
        <f t="shared" si="2"/>
        <v>87.186046511627907</v>
      </c>
      <c r="K33" s="31">
        <v>3749</v>
      </c>
      <c r="L33" s="28">
        <v>42644</v>
      </c>
    </row>
    <row r="34" spans="1:12" x14ac:dyDescent="0.25">
      <c r="A34" s="24" t="s">
        <v>16</v>
      </c>
      <c r="B34" s="29" t="s">
        <v>31</v>
      </c>
      <c r="C34" s="29" t="s">
        <v>54</v>
      </c>
      <c r="D34" s="29" t="s">
        <v>55</v>
      </c>
      <c r="E34" s="29" t="s">
        <v>47</v>
      </c>
      <c r="F34" s="29" t="s">
        <v>21</v>
      </c>
      <c r="G34" s="30" t="s">
        <v>48</v>
      </c>
      <c r="H34" s="29" t="s">
        <v>38</v>
      </c>
      <c r="I34" s="29">
        <v>4</v>
      </c>
      <c r="J34" s="31">
        <f t="shared" si="2"/>
        <v>1010.25</v>
      </c>
      <c r="K34" s="31">
        <v>4041</v>
      </c>
      <c r="L34" s="28">
        <v>42644</v>
      </c>
    </row>
    <row r="35" spans="1:12" x14ac:dyDescent="0.25">
      <c r="A35" s="24" t="s">
        <v>16</v>
      </c>
      <c r="B35" s="29" t="s">
        <v>17</v>
      </c>
      <c r="C35" s="29" t="s">
        <v>62</v>
      </c>
      <c r="D35" s="29" t="s">
        <v>63</v>
      </c>
      <c r="E35" s="29" t="s">
        <v>51</v>
      </c>
      <c r="F35" s="29" t="s">
        <v>21</v>
      </c>
      <c r="G35" s="30" t="s">
        <v>52</v>
      </c>
      <c r="H35" s="29" t="s">
        <v>23</v>
      </c>
      <c r="I35" s="29">
        <v>1</v>
      </c>
      <c r="J35" s="31">
        <f t="shared" si="2"/>
        <v>71</v>
      </c>
      <c r="K35" s="37">
        <v>71</v>
      </c>
      <c r="L35" s="28">
        <v>42644</v>
      </c>
    </row>
    <row r="36" spans="1:12" x14ac:dyDescent="0.25">
      <c r="A36" s="24" t="s">
        <v>16</v>
      </c>
      <c r="B36" s="29" t="s">
        <v>24</v>
      </c>
      <c r="C36" s="29" t="s">
        <v>25</v>
      </c>
      <c r="D36" s="29" t="s">
        <v>64</v>
      </c>
      <c r="E36" s="29" t="s">
        <v>20</v>
      </c>
      <c r="F36" s="29" t="s">
        <v>21</v>
      </c>
      <c r="G36" s="30" t="s">
        <v>22</v>
      </c>
      <c r="H36" s="29" t="s">
        <v>23</v>
      </c>
      <c r="I36" s="29">
        <v>1</v>
      </c>
      <c r="J36" s="31">
        <f t="shared" si="2"/>
        <v>85</v>
      </c>
      <c r="K36" s="36">
        <v>85</v>
      </c>
      <c r="L36" s="28">
        <v>42644</v>
      </c>
    </row>
    <row r="37" spans="1:12" x14ac:dyDescent="0.25">
      <c r="A37" s="24" t="s">
        <v>16</v>
      </c>
      <c r="B37" s="29" t="s">
        <v>24</v>
      </c>
      <c r="C37" s="29" t="s">
        <v>25</v>
      </c>
      <c r="D37" s="29" t="s">
        <v>64</v>
      </c>
      <c r="E37" s="29" t="s">
        <v>49</v>
      </c>
      <c r="F37" s="29" t="s">
        <v>21</v>
      </c>
      <c r="G37" s="30" t="s">
        <v>50</v>
      </c>
      <c r="H37" s="29" t="s">
        <v>38</v>
      </c>
      <c r="I37" s="29">
        <v>1</v>
      </c>
      <c r="J37" s="31">
        <f t="shared" si="2"/>
        <v>88</v>
      </c>
      <c r="K37" s="36">
        <v>88</v>
      </c>
      <c r="L37" s="28">
        <v>42644</v>
      </c>
    </row>
    <row r="38" spans="1:12" x14ac:dyDescent="0.25">
      <c r="A38" s="24" t="s">
        <v>16</v>
      </c>
      <c r="B38" s="29" t="s">
        <v>24</v>
      </c>
      <c r="C38" s="29" t="s">
        <v>25</v>
      </c>
      <c r="D38" s="29" t="s">
        <v>65</v>
      </c>
      <c r="E38" s="29" t="s">
        <v>49</v>
      </c>
      <c r="F38" s="29" t="s">
        <v>21</v>
      </c>
      <c r="G38" s="30" t="s">
        <v>50</v>
      </c>
      <c r="H38" s="29" t="s">
        <v>38</v>
      </c>
      <c r="I38" s="29">
        <v>2</v>
      </c>
      <c r="J38" s="31">
        <f t="shared" si="2"/>
        <v>88.5</v>
      </c>
      <c r="K38" s="31">
        <v>177</v>
      </c>
      <c r="L38" s="28">
        <v>42644</v>
      </c>
    </row>
    <row r="39" spans="1:12" x14ac:dyDescent="0.25">
      <c r="A39" s="24" t="s">
        <v>16</v>
      </c>
      <c r="B39" s="29" t="s">
        <v>24</v>
      </c>
      <c r="C39" s="29" t="s">
        <v>25</v>
      </c>
      <c r="D39" s="29" t="s">
        <v>65</v>
      </c>
      <c r="E39" s="29" t="s">
        <v>27</v>
      </c>
      <c r="F39" s="29" t="s">
        <v>21</v>
      </c>
      <c r="G39" s="30" t="s">
        <v>28</v>
      </c>
      <c r="H39" s="29" t="s">
        <v>29</v>
      </c>
      <c r="I39" s="29">
        <v>3</v>
      </c>
      <c r="J39" s="31">
        <f t="shared" si="2"/>
        <v>26</v>
      </c>
      <c r="K39" s="37">
        <v>78</v>
      </c>
      <c r="L39" s="28">
        <v>42644</v>
      </c>
    </row>
    <row r="40" spans="1:12" x14ac:dyDescent="0.25">
      <c r="A40" s="24" t="s">
        <v>30</v>
      </c>
      <c r="B40" s="29" t="s">
        <v>31</v>
      </c>
      <c r="C40" s="29" t="s">
        <v>36</v>
      </c>
      <c r="D40" s="29" t="s">
        <v>37</v>
      </c>
      <c r="E40" s="35" t="s">
        <v>39</v>
      </c>
      <c r="F40" s="29" t="s">
        <v>21</v>
      </c>
      <c r="G40" s="35" t="str">
        <f>+E40</f>
        <v>68-PCHAT</v>
      </c>
      <c r="H40" s="29" t="s">
        <v>38</v>
      </c>
      <c r="I40" s="29">
        <v>10</v>
      </c>
      <c r="J40" s="34">
        <v>24.84</v>
      </c>
      <c r="K40" s="34">
        <f>I40*J40</f>
        <v>248.4</v>
      </c>
      <c r="L40" s="28">
        <v>42644</v>
      </c>
    </row>
    <row r="41" spans="1:12" x14ac:dyDescent="0.25">
      <c r="A41" s="24" t="s">
        <v>30</v>
      </c>
      <c r="B41" s="29" t="s">
        <v>31</v>
      </c>
      <c r="C41" s="29" t="s">
        <v>36</v>
      </c>
      <c r="D41" s="29" t="s">
        <v>37</v>
      </c>
      <c r="E41" s="35" t="s">
        <v>40</v>
      </c>
      <c r="F41" s="29" t="s">
        <v>21</v>
      </c>
      <c r="G41" s="29" t="str">
        <f>+E41</f>
        <v>M5066A-OPT CO1</v>
      </c>
      <c r="H41" s="29" t="s">
        <v>38</v>
      </c>
      <c r="I41" s="29">
        <v>10</v>
      </c>
      <c r="J41" s="34">
        <v>712.95</v>
      </c>
      <c r="K41" s="34">
        <f>I41*J41</f>
        <v>7129.5</v>
      </c>
      <c r="L41" s="28">
        <v>42644</v>
      </c>
    </row>
    <row r="42" spans="1:12" x14ac:dyDescent="0.25">
      <c r="A42" s="24" t="s">
        <v>30</v>
      </c>
      <c r="B42" s="29" t="s">
        <v>31</v>
      </c>
      <c r="C42" s="29" t="s">
        <v>36</v>
      </c>
      <c r="D42" s="29" t="s">
        <v>37</v>
      </c>
      <c r="E42" s="35" t="s">
        <v>35</v>
      </c>
      <c r="F42" s="29" t="s">
        <v>21</v>
      </c>
      <c r="G42" s="29" t="str">
        <f>+E42</f>
        <v>M5071A</v>
      </c>
      <c r="H42" s="29"/>
      <c r="I42" s="29">
        <v>10</v>
      </c>
      <c r="J42" s="34">
        <v>36.18</v>
      </c>
      <c r="K42" s="34">
        <f>+J42*I42</f>
        <v>361.8</v>
      </c>
      <c r="L42" s="28">
        <v>42644</v>
      </c>
    </row>
    <row r="43" spans="1:12" x14ac:dyDescent="0.25">
      <c r="A43" s="24" t="s">
        <v>30</v>
      </c>
      <c r="B43" s="29" t="s">
        <v>31</v>
      </c>
      <c r="C43" s="29" t="s">
        <v>36</v>
      </c>
      <c r="D43" s="29" t="s">
        <v>37</v>
      </c>
      <c r="E43" s="35" t="s">
        <v>41</v>
      </c>
      <c r="F43" s="29" t="s">
        <v>21</v>
      </c>
      <c r="G43" s="29" t="str">
        <f>+E43</f>
        <v>M5072A</v>
      </c>
      <c r="H43" s="29"/>
      <c r="I43" s="29">
        <v>10</v>
      </c>
      <c r="J43" s="34">
        <v>58.32</v>
      </c>
      <c r="K43" s="34">
        <f>I43*J43</f>
        <v>583.20000000000005</v>
      </c>
      <c r="L43" s="28">
        <v>42644</v>
      </c>
    </row>
    <row r="44" spans="1:12" x14ac:dyDescent="0.25">
      <c r="A44" s="24" t="s">
        <v>14</v>
      </c>
      <c r="B44" s="25"/>
      <c r="C44" s="25"/>
      <c r="D44" s="25"/>
      <c r="E44" s="26" t="s">
        <v>15</v>
      </c>
      <c r="F44" s="25"/>
      <c r="G44" s="25"/>
      <c r="H44" s="25"/>
      <c r="I44" s="25"/>
      <c r="J44" s="27"/>
      <c r="K44" s="27">
        <v>0</v>
      </c>
      <c r="L44" s="28">
        <v>42675</v>
      </c>
    </row>
    <row r="45" spans="1:12" x14ac:dyDescent="0.25">
      <c r="A45" s="24" t="s">
        <v>16</v>
      </c>
      <c r="B45" s="29" t="s">
        <v>31</v>
      </c>
      <c r="C45" s="29" t="s">
        <v>54</v>
      </c>
      <c r="D45" s="29" t="s">
        <v>55</v>
      </c>
      <c r="E45" s="29" t="s">
        <v>51</v>
      </c>
      <c r="F45" s="29" t="s">
        <v>21</v>
      </c>
      <c r="G45" s="30" t="s">
        <v>52</v>
      </c>
      <c r="H45" s="29" t="s">
        <v>23</v>
      </c>
      <c r="I45" s="29">
        <v>27</v>
      </c>
      <c r="J45" s="31">
        <f>K45/I45</f>
        <v>70.740740740740748</v>
      </c>
      <c r="K45" s="32">
        <v>1910</v>
      </c>
      <c r="L45" s="28">
        <v>42675</v>
      </c>
    </row>
    <row r="46" spans="1:12" x14ac:dyDescent="0.25">
      <c r="A46" s="24" t="s">
        <v>16</v>
      </c>
      <c r="B46" s="29" t="s">
        <v>24</v>
      </c>
      <c r="C46" s="29" t="s">
        <v>25</v>
      </c>
      <c r="D46" s="29" t="s">
        <v>42</v>
      </c>
      <c r="E46" s="29" t="s">
        <v>27</v>
      </c>
      <c r="F46" s="29" t="s">
        <v>21</v>
      </c>
      <c r="G46" s="30" t="s">
        <v>28</v>
      </c>
      <c r="H46" s="29" t="s">
        <v>29</v>
      </c>
      <c r="I46" s="29">
        <v>6</v>
      </c>
      <c r="J46" s="31">
        <f>K46/I46</f>
        <v>0</v>
      </c>
      <c r="K46" s="33">
        <v>0</v>
      </c>
      <c r="L46" s="28">
        <v>42675</v>
      </c>
    </row>
    <row r="47" spans="1:12" x14ac:dyDescent="0.25">
      <c r="A47" s="24" t="s">
        <v>16</v>
      </c>
      <c r="B47" s="29" t="s">
        <v>24</v>
      </c>
      <c r="C47" s="29" t="s">
        <v>25</v>
      </c>
      <c r="D47" s="29" t="s">
        <v>42</v>
      </c>
      <c r="E47" s="29" t="s">
        <v>66</v>
      </c>
      <c r="F47" s="29" t="s">
        <v>21</v>
      </c>
      <c r="G47" s="30" t="s">
        <v>67</v>
      </c>
      <c r="H47" s="29" t="s">
        <v>38</v>
      </c>
      <c r="I47" s="29">
        <v>3</v>
      </c>
      <c r="J47" s="31">
        <f>K47/I47</f>
        <v>0</v>
      </c>
      <c r="K47" s="33">
        <v>0</v>
      </c>
      <c r="L47" s="28">
        <v>42675</v>
      </c>
    </row>
    <row r="48" spans="1:12" x14ac:dyDescent="0.25">
      <c r="A48" s="24" t="s">
        <v>16</v>
      </c>
      <c r="B48" s="29" t="s">
        <v>24</v>
      </c>
      <c r="C48" s="29" t="s">
        <v>25</v>
      </c>
      <c r="D48" s="29" t="s">
        <v>42</v>
      </c>
      <c r="E48" s="29" t="s">
        <v>68</v>
      </c>
      <c r="F48" s="29" t="s">
        <v>21</v>
      </c>
      <c r="G48" s="30" t="s">
        <v>69</v>
      </c>
      <c r="H48" s="29" t="s">
        <v>38</v>
      </c>
      <c r="I48" s="29">
        <v>3</v>
      </c>
      <c r="J48" s="31">
        <f>K48/I48</f>
        <v>2065.3333333333335</v>
      </c>
      <c r="K48" s="33">
        <v>6196</v>
      </c>
      <c r="L48" s="28">
        <v>42675</v>
      </c>
    </row>
    <row r="49" spans="1:12" x14ac:dyDescent="0.25">
      <c r="A49" s="24" t="s">
        <v>30</v>
      </c>
      <c r="B49" s="29" t="s">
        <v>31</v>
      </c>
      <c r="C49" s="29" t="s">
        <v>36</v>
      </c>
      <c r="D49" s="29" t="s">
        <v>70</v>
      </c>
      <c r="E49" s="35" t="s">
        <v>40</v>
      </c>
      <c r="F49" s="29" t="s">
        <v>21</v>
      </c>
      <c r="G49" s="35" t="str">
        <f>+E49</f>
        <v>M5066A-OPT CO1</v>
      </c>
      <c r="H49" s="29" t="s">
        <v>38</v>
      </c>
      <c r="I49" s="29">
        <v>1</v>
      </c>
      <c r="J49" s="34">
        <v>712.95</v>
      </c>
      <c r="K49" s="34">
        <f>+J49</f>
        <v>712.95</v>
      </c>
      <c r="L49" s="28">
        <v>42675</v>
      </c>
    </row>
    <row r="50" spans="1:12" x14ac:dyDescent="0.25">
      <c r="A50" s="25" t="s">
        <v>30</v>
      </c>
      <c r="B50" s="29" t="s">
        <v>31</v>
      </c>
      <c r="C50" s="29" t="s">
        <v>36</v>
      </c>
      <c r="D50" s="29" t="s">
        <v>37</v>
      </c>
      <c r="E50" s="35" t="s">
        <v>39</v>
      </c>
      <c r="F50" s="29" t="s">
        <v>21</v>
      </c>
      <c r="G50" s="35" t="str">
        <f>+E50</f>
        <v>68-PCHAT</v>
      </c>
      <c r="H50" s="29" t="s">
        <v>38</v>
      </c>
      <c r="I50" s="29">
        <v>15</v>
      </c>
      <c r="J50" s="34">
        <v>24.84</v>
      </c>
      <c r="K50" s="34">
        <f>I50*J50</f>
        <v>372.6</v>
      </c>
      <c r="L50" s="28">
        <v>42675</v>
      </c>
    </row>
    <row r="51" spans="1:12" x14ac:dyDescent="0.25">
      <c r="A51" s="25" t="s">
        <v>30</v>
      </c>
      <c r="B51" s="29" t="s">
        <v>31</v>
      </c>
      <c r="C51" s="29" t="s">
        <v>36</v>
      </c>
      <c r="D51" s="29" t="s">
        <v>37</v>
      </c>
      <c r="E51" s="35" t="s">
        <v>40</v>
      </c>
      <c r="F51" s="29" t="s">
        <v>21</v>
      </c>
      <c r="G51" s="29" t="str">
        <f>+E51</f>
        <v>M5066A-OPT CO1</v>
      </c>
      <c r="H51" s="29" t="s">
        <v>38</v>
      </c>
      <c r="I51" s="29">
        <v>10</v>
      </c>
      <c r="J51" s="34">
        <v>712.95</v>
      </c>
      <c r="K51" s="34">
        <f>I51*J51</f>
        <v>7129.5</v>
      </c>
      <c r="L51" s="28">
        <v>42675</v>
      </c>
    </row>
    <row r="52" spans="1:12" x14ac:dyDescent="0.25">
      <c r="A52" s="25" t="s">
        <v>30</v>
      </c>
      <c r="B52" s="29" t="s">
        <v>31</v>
      </c>
      <c r="C52" s="29" t="s">
        <v>36</v>
      </c>
      <c r="D52" s="29" t="s">
        <v>37</v>
      </c>
      <c r="E52" s="35" t="s">
        <v>35</v>
      </c>
      <c r="F52" s="29" t="s">
        <v>21</v>
      </c>
      <c r="G52" s="29" t="str">
        <f>+E52</f>
        <v>M5071A</v>
      </c>
      <c r="H52" s="29" t="s">
        <v>38</v>
      </c>
      <c r="I52" s="29">
        <v>10</v>
      </c>
      <c r="J52" s="34">
        <v>36.18</v>
      </c>
      <c r="K52" s="34">
        <f>+J52*I52</f>
        <v>361.8</v>
      </c>
      <c r="L52" s="28">
        <v>42675</v>
      </c>
    </row>
    <row r="53" spans="1:12" x14ac:dyDescent="0.25">
      <c r="A53" s="25" t="s">
        <v>30</v>
      </c>
      <c r="B53" s="29" t="s">
        <v>31</v>
      </c>
      <c r="C53" s="29" t="s">
        <v>36</v>
      </c>
      <c r="D53" s="29" t="s">
        <v>37</v>
      </c>
      <c r="E53" s="35" t="s">
        <v>41</v>
      </c>
      <c r="F53" s="29" t="s">
        <v>21</v>
      </c>
      <c r="G53" s="29" t="str">
        <f>+E53</f>
        <v>M5072A</v>
      </c>
      <c r="H53" s="29" t="s">
        <v>38</v>
      </c>
      <c r="I53" s="29">
        <v>10</v>
      </c>
      <c r="J53" s="34">
        <v>58.32</v>
      </c>
      <c r="K53" s="34">
        <f>I53*J53</f>
        <v>583.20000000000005</v>
      </c>
      <c r="L53" s="28">
        <v>42675</v>
      </c>
    </row>
    <row r="54" spans="1:12" x14ac:dyDescent="0.25">
      <c r="A54" s="25" t="s">
        <v>14</v>
      </c>
      <c r="B54" s="25"/>
      <c r="C54" s="25"/>
      <c r="D54" s="25"/>
      <c r="E54" s="26" t="s">
        <v>15</v>
      </c>
      <c r="F54" s="25"/>
      <c r="G54" s="25"/>
      <c r="H54" s="25"/>
      <c r="I54" s="25"/>
      <c r="J54" s="27"/>
      <c r="K54" s="27">
        <v>0</v>
      </c>
      <c r="L54" s="28">
        <v>42705</v>
      </c>
    </row>
    <row r="55" spans="1:12" x14ac:dyDescent="0.25">
      <c r="A55" s="25" t="s">
        <v>16</v>
      </c>
      <c r="B55" s="29" t="s">
        <v>31</v>
      </c>
      <c r="C55" s="29" t="s">
        <v>45</v>
      </c>
      <c r="D55" s="29" t="s">
        <v>46</v>
      </c>
      <c r="E55" s="29" t="s">
        <v>51</v>
      </c>
      <c r="F55" s="29" t="s">
        <v>21</v>
      </c>
      <c r="G55" s="30" t="s">
        <v>52</v>
      </c>
      <c r="H55" s="29" t="s">
        <v>23</v>
      </c>
      <c r="I55" s="29">
        <v>14</v>
      </c>
      <c r="J55" s="31">
        <f t="shared" ref="J55:J64" si="3">K55/I55</f>
        <v>68.69</v>
      </c>
      <c r="K55" s="31">
        <v>961.66</v>
      </c>
      <c r="L55" s="28">
        <v>42705</v>
      </c>
    </row>
    <row r="56" spans="1:12" x14ac:dyDescent="0.25">
      <c r="A56" s="25" t="s">
        <v>16</v>
      </c>
      <c r="B56" s="29" t="s">
        <v>31</v>
      </c>
      <c r="C56" s="29" t="s">
        <v>71</v>
      </c>
      <c r="D56" s="29" t="s">
        <v>72</v>
      </c>
      <c r="E56" s="29" t="s">
        <v>73</v>
      </c>
      <c r="F56" s="29" t="s">
        <v>21</v>
      </c>
      <c r="G56" s="30" t="s">
        <v>74</v>
      </c>
      <c r="H56" s="29" t="s">
        <v>38</v>
      </c>
      <c r="I56" s="29">
        <v>1</v>
      </c>
      <c r="J56" s="31">
        <f t="shared" si="3"/>
        <v>416.45</v>
      </c>
      <c r="K56" s="31">
        <v>416.45</v>
      </c>
      <c r="L56" s="28">
        <v>42705</v>
      </c>
    </row>
    <row r="57" spans="1:12" x14ac:dyDescent="0.25">
      <c r="A57" s="25" t="s">
        <v>16</v>
      </c>
      <c r="B57" s="29" t="s">
        <v>31</v>
      </c>
      <c r="C57" s="29" t="s">
        <v>75</v>
      </c>
      <c r="D57" s="29" t="s">
        <v>76</v>
      </c>
      <c r="E57" s="29" t="s">
        <v>56</v>
      </c>
      <c r="F57" s="29" t="s">
        <v>21</v>
      </c>
      <c r="G57" s="30" t="s">
        <v>57</v>
      </c>
      <c r="H57" s="29" t="s">
        <v>38</v>
      </c>
      <c r="I57" s="29">
        <v>1</v>
      </c>
      <c r="J57" s="31">
        <f t="shared" si="3"/>
        <v>29.3</v>
      </c>
      <c r="K57" s="31">
        <v>29.3</v>
      </c>
      <c r="L57" s="28">
        <v>42705</v>
      </c>
    </row>
    <row r="58" spans="1:12" x14ac:dyDescent="0.25">
      <c r="A58" s="25" t="s">
        <v>16</v>
      </c>
      <c r="B58" s="29" t="s">
        <v>31</v>
      </c>
      <c r="C58" s="29" t="s">
        <v>75</v>
      </c>
      <c r="D58" s="29" t="s">
        <v>76</v>
      </c>
      <c r="E58" s="29" t="s">
        <v>58</v>
      </c>
      <c r="F58" s="29" t="s">
        <v>21</v>
      </c>
      <c r="G58" s="30" t="s">
        <v>59</v>
      </c>
      <c r="H58" s="29" t="s">
        <v>38</v>
      </c>
      <c r="I58" s="29">
        <v>1</v>
      </c>
      <c r="J58" s="31">
        <f t="shared" si="3"/>
        <v>212.14</v>
      </c>
      <c r="K58" s="31">
        <v>212.14</v>
      </c>
      <c r="L58" s="28">
        <v>42705</v>
      </c>
    </row>
    <row r="59" spans="1:12" x14ac:dyDescent="0.25">
      <c r="A59" s="25" t="s">
        <v>16</v>
      </c>
      <c r="B59" s="29" t="s">
        <v>31</v>
      </c>
      <c r="C59" s="29" t="s">
        <v>75</v>
      </c>
      <c r="D59" s="29" t="s">
        <v>76</v>
      </c>
      <c r="E59" s="29" t="s">
        <v>77</v>
      </c>
      <c r="F59" s="29" t="s">
        <v>21</v>
      </c>
      <c r="G59" s="30" t="s">
        <v>78</v>
      </c>
      <c r="H59" s="29" t="s">
        <v>38</v>
      </c>
      <c r="I59" s="29">
        <v>1</v>
      </c>
      <c r="J59" s="31">
        <f t="shared" si="3"/>
        <v>48.49</v>
      </c>
      <c r="K59" s="31">
        <v>48.49</v>
      </c>
      <c r="L59" s="28">
        <v>42705</v>
      </c>
    </row>
    <row r="60" spans="1:12" x14ac:dyDescent="0.25">
      <c r="A60" s="25" t="s">
        <v>16</v>
      </c>
      <c r="B60" s="29" t="s">
        <v>31</v>
      </c>
      <c r="C60" s="29" t="s">
        <v>75</v>
      </c>
      <c r="D60" s="29" t="s">
        <v>76</v>
      </c>
      <c r="E60" s="29" t="s">
        <v>66</v>
      </c>
      <c r="F60" s="29" t="s">
        <v>21</v>
      </c>
      <c r="G60" s="30" t="s">
        <v>67</v>
      </c>
      <c r="H60" s="29" t="s">
        <v>38</v>
      </c>
      <c r="I60" s="29">
        <v>1</v>
      </c>
      <c r="J60" s="31">
        <f t="shared" si="3"/>
        <v>111.12</v>
      </c>
      <c r="K60" s="31">
        <v>111.12</v>
      </c>
      <c r="L60" s="28">
        <v>42705</v>
      </c>
    </row>
    <row r="61" spans="1:12" x14ac:dyDescent="0.25">
      <c r="A61" s="25" t="s">
        <v>16</v>
      </c>
      <c r="B61" s="29" t="s">
        <v>24</v>
      </c>
      <c r="C61" s="29" t="s">
        <v>25</v>
      </c>
      <c r="D61" s="29" t="s">
        <v>79</v>
      </c>
      <c r="E61" s="29" t="s">
        <v>58</v>
      </c>
      <c r="F61" s="29" t="s">
        <v>21</v>
      </c>
      <c r="G61" s="30" t="s">
        <v>59</v>
      </c>
      <c r="H61" s="29" t="s">
        <v>38</v>
      </c>
      <c r="I61" s="29">
        <v>1</v>
      </c>
      <c r="J61" s="31">
        <f t="shared" si="3"/>
        <v>212.14</v>
      </c>
      <c r="K61" s="31">
        <v>212.14</v>
      </c>
      <c r="L61" s="28">
        <v>42705</v>
      </c>
    </row>
    <row r="62" spans="1:12" x14ac:dyDescent="0.25">
      <c r="A62" s="25" t="s">
        <v>16</v>
      </c>
      <c r="B62" s="29" t="s">
        <v>24</v>
      </c>
      <c r="C62" s="29" t="s">
        <v>25</v>
      </c>
      <c r="D62" s="29" t="s">
        <v>80</v>
      </c>
      <c r="E62" s="29" t="s">
        <v>51</v>
      </c>
      <c r="F62" s="29" t="s">
        <v>21</v>
      </c>
      <c r="G62" s="30" t="s">
        <v>52</v>
      </c>
      <c r="H62" s="29" t="s">
        <v>23</v>
      </c>
      <c r="I62" s="29">
        <v>6</v>
      </c>
      <c r="J62" s="31">
        <f t="shared" si="3"/>
        <v>68.69</v>
      </c>
      <c r="K62" s="31">
        <v>412.14</v>
      </c>
      <c r="L62" s="28">
        <v>42705</v>
      </c>
    </row>
    <row r="63" spans="1:12" x14ac:dyDescent="0.25">
      <c r="A63" s="25" t="s">
        <v>16</v>
      </c>
      <c r="B63" s="29" t="s">
        <v>24</v>
      </c>
      <c r="C63" s="29" t="s">
        <v>25</v>
      </c>
      <c r="D63" s="29" t="s">
        <v>80</v>
      </c>
      <c r="E63" s="29" t="s">
        <v>27</v>
      </c>
      <c r="F63" s="29" t="s">
        <v>21</v>
      </c>
      <c r="G63" s="30" t="s">
        <v>28</v>
      </c>
      <c r="H63" s="29" t="s">
        <v>29</v>
      </c>
      <c r="I63" s="29">
        <v>2</v>
      </c>
      <c r="J63" s="31">
        <f t="shared" si="3"/>
        <v>25.26</v>
      </c>
      <c r="K63" s="31">
        <v>50.52</v>
      </c>
      <c r="L63" s="28">
        <v>42705</v>
      </c>
    </row>
    <row r="64" spans="1:12" x14ac:dyDescent="0.25">
      <c r="A64" s="25" t="s">
        <v>16</v>
      </c>
      <c r="B64" s="29" t="s">
        <v>24</v>
      </c>
      <c r="C64" s="29" t="s">
        <v>25</v>
      </c>
      <c r="D64" s="29" t="s">
        <v>81</v>
      </c>
      <c r="E64" s="29" t="s">
        <v>82</v>
      </c>
      <c r="F64" s="29" t="s">
        <v>21</v>
      </c>
      <c r="G64" s="30" t="s">
        <v>83</v>
      </c>
      <c r="H64" s="29" t="s">
        <v>38</v>
      </c>
      <c r="I64" s="29">
        <v>1</v>
      </c>
      <c r="J64" s="31">
        <f t="shared" si="3"/>
        <v>55.81</v>
      </c>
      <c r="K64" s="31">
        <v>55.81</v>
      </c>
      <c r="L64" s="28">
        <v>42705</v>
      </c>
    </row>
    <row r="65" spans="1:12" x14ac:dyDescent="0.25">
      <c r="A65" s="25" t="s">
        <v>30</v>
      </c>
      <c r="B65" s="29" t="s">
        <v>24</v>
      </c>
      <c r="C65" s="29" t="s">
        <v>25</v>
      </c>
      <c r="D65" s="29" t="s">
        <v>84</v>
      </c>
      <c r="E65" s="35">
        <v>861304</v>
      </c>
      <c r="F65" s="29" t="s">
        <v>21</v>
      </c>
      <c r="G65" s="35">
        <f>+E65</f>
        <v>861304</v>
      </c>
      <c r="H65" s="29" t="s">
        <v>38</v>
      </c>
      <c r="I65" s="29">
        <v>14</v>
      </c>
      <c r="J65" s="34">
        <v>956.48</v>
      </c>
      <c r="K65" s="34">
        <f>I65*J65</f>
        <v>13390.720000000001</v>
      </c>
      <c r="L65" s="28">
        <v>42705</v>
      </c>
    </row>
    <row r="66" spans="1:12" x14ac:dyDescent="0.25">
      <c r="A66" s="25" t="s">
        <v>30</v>
      </c>
      <c r="B66" s="29" t="s">
        <v>24</v>
      </c>
      <c r="C66" s="29" t="s">
        <v>25</v>
      </c>
      <c r="D66" s="29" t="str">
        <f>+D65</f>
        <v>City of Wilmington</v>
      </c>
      <c r="E66" s="35">
        <v>989803139251</v>
      </c>
      <c r="F66" s="29" t="s">
        <v>21</v>
      </c>
      <c r="G66" s="35">
        <f>+E66</f>
        <v>989803139251</v>
      </c>
      <c r="H66" s="29" t="s">
        <v>38</v>
      </c>
      <c r="I66" s="29">
        <v>14</v>
      </c>
      <c r="J66" s="34">
        <v>72.03</v>
      </c>
      <c r="K66" s="34">
        <f>I66*J66</f>
        <v>1008.4200000000001</v>
      </c>
      <c r="L66" s="28">
        <v>42705</v>
      </c>
    </row>
    <row r="67" spans="1:12" x14ac:dyDescent="0.25">
      <c r="A67" s="25" t="s">
        <v>30</v>
      </c>
      <c r="B67" s="29" t="s">
        <v>24</v>
      </c>
      <c r="C67" s="29" t="s">
        <v>25</v>
      </c>
      <c r="D67" s="29" t="str">
        <f>+D66</f>
        <v>City of Wilmington</v>
      </c>
      <c r="E67" s="35">
        <v>989803158311</v>
      </c>
      <c r="F67" s="29" t="s">
        <v>21</v>
      </c>
      <c r="G67" s="35">
        <f>+E67</f>
        <v>989803158311</v>
      </c>
      <c r="H67" s="29" t="s">
        <v>38</v>
      </c>
      <c r="I67" s="29">
        <v>14</v>
      </c>
      <c r="J67" s="34">
        <v>56.7</v>
      </c>
      <c r="K67" s="34">
        <f>+J67*I67</f>
        <v>793.80000000000007</v>
      </c>
      <c r="L67" s="28">
        <v>42705</v>
      </c>
    </row>
    <row r="68" spans="1:12" x14ac:dyDescent="0.25">
      <c r="A68" s="25" t="s">
        <v>14</v>
      </c>
      <c r="B68" s="29" t="s">
        <v>17</v>
      </c>
      <c r="C68" s="29" t="s">
        <v>18</v>
      </c>
      <c r="D68" s="29" t="s">
        <v>85</v>
      </c>
      <c r="E68" s="29" t="s">
        <v>34</v>
      </c>
      <c r="F68" s="29" t="s">
        <v>21</v>
      </c>
      <c r="G68" s="29" t="s">
        <v>35</v>
      </c>
      <c r="H68" s="29">
        <v>1</v>
      </c>
      <c r="I68" s="29">
        <v>1</v>
      </c>
      <c r="J68" s="34">
        <v>36.18</v>
      </c>
      <c r="K68" s="34">
        <f>I68*J68</f>
        <v>36.18</v>
      </c>
      <c r="L68" s="28">
        <v>42736</v>
      </c>
    </row>
    <row r="69" spans="1:12" x14ac:dyDescent="0.25">
      <c r="A69" s="25" t="s">
        <v>14</v>
      </c>
      <c r="B69" s="29" t="s">
        <v>17</v>
      </c>
      <c r="C69" s="29" t="s">
        <v>18</v>
      </c>
      <c r="D69" s="29" t="s">
        <v>85</v>
      </c>
      <c r="E69" s="29" t="s">
        <v>86</v>
      </c>
      <c r="F69" s="29" t="s">
        <v>21</v>
      </c>
      <c r="G69" s="29" t="s">
        <v>41</v>
      </c>
      <c r="H69" s="29">
        <v>1</v>
      </c>
      <c r="I69" s="29">
        <v>1</v>
      </c>
      <c r="J69" s="34">
        <v>58.32</v>
      </c>
      <c r="K69" s="34">
        <f>I69*J69</f>
        <v>58.32</v>
      </c>
      <c r="L69" s="28">
        <v>42736</v>
      </c>
    </row>
    <row r="70" spans="1:12" x14ac:dyDescent="0.25">
      <c r="A70" s="25" t="s">
        <v>14</v>
      </c>
      <c r="B70" s="29" t="s">
        <v>17</v>
      </c>
      <c r="C70" s="29" t="s">
        <v>18</v>
      </c>
      <c r="D70" s="29" t="s">
        <v>87</v>
      </c>
      <c r="E70" s="29" t="s">
        <v>86</v>
      </c>
      <c r="F70" s="29" t="s">
        <v>21</v>
      </c>
      <c r="G70" s="29" t="s">
        <v>41</v>
      </c>
      <c r="H70" s="29">
        <v>1</v>
      </c>
      <c r="I70" s="29">
        <v>1</v>
      </c>
      <c r="J70" s="34">
        <v>58.32</v>
      </c>
      <c r="K70" s="34">
        <f>I70*J70</f>
        <v>58.32</v>
      </c>
      <c r="L70" s="28">
        <v>42736</v>
      </c>
    </row>
    <row r="71" spans="1:12" x14ac:dyDescent="0.25">
      <c r="A71" s="25" t="s">
        <v>16</v>
      </c>
      <c r="B71" s="29" t="s">
        <v>31</v>
      </c>
      <c r="C71" s="29" t="s">
        <v>88</v>
      </c>
      <c r="D71" s="29" t="s">
        <v>89</v>
      </c>
      <c r="E71" s="29" t="s">
        <v>27</v>
      </c>
      <c r="F71" s="29" t="s">
        <v>21</v>
      </c>
      <c r="G71" s="30" t="s">
        <v>28</v>
      </c>
      <c r="H71" s="29" t="s">
        <v>29</v>
      </c>
      <c r="I71" s="29">
        <v>7</v>
      </c>
      <c r="J71" s="31">
        <f>K71/I71</f>
        <v>26.009999999999998</v>
      </c>
      <c r="K71" s="31">
        <v>182.07</v>
      </c>
      <c r="L71" s="28">
        <v>42736</v>
      </c>
    </row>
    <row r="72" spans="1:12" x14ac:dyDescent="0.25">
      <c r="A72" s="25" t="s">
        <v>16</v>
      </c>
      <c r="B72" s="29" t="s">
        <v>31</v>
      </c>
      <c r="C72" s="29" t="s">
        <v>88</v>
      </c>
      <c r="D72" s="29" t="s">
        <v>89</v>
      </c>
      <c r="E72" s="29" t="s">
        <v>49</v>
      </c>
      <c r="F72" s="29" t="s">
        <v>21</v>
      </c>
      <c r="G72" s="30" t="s">
        <v>50</v>
      </c>
      <c r="H72" s="29" t="s">
        <v>38</v>
      </c>
      <c r="I72" s="29">
        <v>7</v>
      </c>
      <c r="J72" s="31">
        <f>K72/I72</f>
        <v>88.440000000000012</v>
      </c>
      <c r="K72" s="31">
        <v>619.08000000000004</v>
      </c>
      <c r="L72" s="28">
        <v>42736</v>
      </c>
    </row>
    <row r="73" spans="1:12" x14ac:dyDescent="0.25">
      <c r="A73" s="25" t="s">
        <v>16</v>
      </c>
      <c r="B73" s="29" t="s">
        <v>24</v>
      </c>
      <c r="C73" s="29" t="s">
        <v>25</v>
      </c>
      <c r="D73" s="29" t="s">
        <v>42</v>
      </c>
      <c r="E73" s="29" t="s">
        <v>27</v>
      </c>
      <c r="F73" s="29" t="s">
        <v>21</v>
      </c>
      <c r="G73" s="30" t="s">
        <v>28</v>
      </c>
      <c r="H73" s="29" t="s">
        <v>29</v>
      </c>
      <c r="I73" s="29">
        <v>3</v>
      </c>
      <c r="J73" s="31">
        <f>K73/I73</f>
        <v>26.01</v>
      </c>
      <c r="K73" s="31">
        <v>78.03</v>
      </c>
      <c r="L73" s="28">
        <v>42736</v>
      </c>
    </row>
    <row r="74" spans="1:12" x14ac:dyDescent="0.25">
      <c r="A74" s="25" t="s">
        <v>16</v>
      </c>
      <c r="B74" s="29" t="s">
        <v>24</v>
      </c>
      <c r="C74" s="29" t="s">
        <v>25</v>
      </c>
      <c r="D74" s="29" t="s">
        <v>90</v>
      </c>
      <c r="E74" s="29" t="s">
        <v>20</v>
      </c>
      <c r="F74" s="29" t="s">
        <v>21</v>
      </c>
      <c r="G74" s="30" t="s">
        <v>22</v>
      </c>
      <c r="H74" s="29" t="s">
        <v>23</v>
      </c>
      <c r="I74" s="29">
        <v>9</v>
      </c>
      <c r="J74" s="31">
        <f>K74/I74</f>
        <v>85.32</v>
      </c>
      <c r="K74" s="31">
        <v>767.88</v>
      </c>
      <c r="L74" s="28">
        <v>42736</v>
      </c>
    </row>
    <row r="75" spans="1:12" x14ac:dyDescent="0.25">
      <c r="A75" s="25" t="s">
        <v>30</v>
      </c>
      <c r="B75" s="29" t="s">
        <v>31</v>
      </c>
      <c r="C75" s="29" t="s">
        <v>36</v>
      </c>
      <c r="D75" s="29" t="s">
        <v>37</v>
      </c>
      <c r="E75" s="35" t="s">
        <v>39</v>
      </c>
      <c r="F75" s="29" t="s">
        <v>21</v>
      </c>
      <c r="G75" s="35" t="str">
        <f>+E75</f>
        <v>68-PCHAT</v>
      </c>
      <c r="H75" s="29" t="s">
        <v>38</v>
      </c>
      <c r="I75" s="29">
        <v>10</v>
      </c>
      <c r="J75" s="34">
        <v>24.84</v>
      </c>
      <c r="K75" s="34">
        <f>I75*J75</f>
        <v>248.4</v>
      </c>
      <c r="L75" s="28">
        <v>42736</v>
      </c>
    </row>
    <row r="76" spans="1:12" x14ac:dyDescent="0.25">
      <c r="A76" s="25" t="s">
        <v>30</v>
      </c>
      <c r="B76" s="29" t="s">
        <v>31</v>
      </c>
      <c r="C76" s="29" t="s">
        <v>36</v>
      </c>
      <c r="D76" s="29" t="s">
        <v>37</v>
      </c>
      <c r="E76" s="35" t="s">
        <v>40</v>
      </c>
      <c r="F76" s="29" t="s">
        <v>21</v>
      </c>
      <c r="G76" s="29" t="str">
        <f>+E76</f>
        <v>M5066A-OPT CO1</v>
      </c>
      <c r="H76" s="29" t="s">
        <v>38</v>
      </c>
      <c r="I76" s="29">
        <v>10</v>
      </c>
      <c r="J76" s="34">
        <v>712.95</v>
      </c>
      <c r="K76" s="34">
        <f>I76*J76</f>
        <v>7129.5</v>
      </c>
      <c r="L76" s="28">
        <v>42736</v>
      </c>
    </row>
    <row r="77" spans="1:12" x14ac:dyDescent="0.25">
      <c r="A77" s="25" t="s">
        <v>30</v>
      </c>
      <c r="B77" s="29" t="s">
        <v>31</v>
      </c>
      <c r="C77" s="29" t="s">
        <v>36</v>
      </c>
      <c r="D77" s="29" t="s">
        <v>37</v>
      </c>
      <c r="E77" s="35" t="s">
        <v>35</v>
      </c>
      <c r="F77" s="29" t="s">
        <v>21</v>
      </c>
      <c r="G77" s="29" t="str">
        <f>+E77</f>
        <v>M5071A</v>
      </c>
      <c r="H77" s="29"/>
      <c r="I77" s="29">
        <v>10</v>
      </c>
      <c r="J77" s="34">
        <v>36.18</v>
      </c>
      <c r="K77" s="34">
        <f>+J77*I77</f>
        <v>361.8</v>
      </c>
      <c r="L77" s="28">
        <v>42736</v>
      </c>
    </row>
    <row r="78" spans="1:12" x14ac:dyDescent="0.25">
      <c r="A78" s="25" t="s">
        <v>30</v>
      </c>
      <c r="B78" s="29" t="s">
        <v>31</v>
      </c>
      <c r="C78" s="29" t="s">
        <v>36</v>
      </c>
      <c r="D78" s="29" t="s">
        <v>37</v>
      </c>
      <c r="E78" s="35" t="s">
        <v>41</v>
      </c>
      <c r="F78" s="29" t="s">
        <v>21</v>
      </c>
      <c r="G78" s="29" t="str">
        <f>+E78</f>
        <v>M5072A</v>
      </c>
      <c r="H78" s="29"/>
      <c r="I78" s="29">
        <v>10</v>
      </c>
      <c r="J78" s="34">
        <v>58.32</v>
      </c>
      <c r="K78" s="34">
        <f>I78*J78</f>
        <v>583.20000000000005</v>
      </c>
      <c r="L78" s="28">
        <v>42736</v>
      </c>
    </row>
    <row r="79" spans="1:12" x14ac:dyDescent="0.25">
      <c r="A79" s="25" t="s">
        <v>30</v>
      </c>
      <c r="B79" s="29" t="s">
        <v>31</v>
      </c>
      <c r="C79" s="29" t="s">
        <v>36</v>
      </c>
      <c r="D79" s="29" t="str">
        <f>+D78</f>
        <v>DPH Public Hlth Prepare Section</v>
      </c>
      <c r="E79" s="35">
        <v>989803139261</v>
      </c>
      <c r="F79" s="29" t="s">
        <v>21</v>
      </c>
      <c r="G79" s="35">
        <f>+E79</f>
        <v>989803139261</v>
      </c>
      <c r="H79" s="29"/>
      <c r="I79" s="29">
        <v>5</v>
      </c>
      <c r="J79" s="34">
        <v>30.24</v>
      </c>
      <c r="K79" s="34">
        <f>+J79*I79</f>
        <v>151.19999999999999</v>
      </c>
      <c r="L79" s="28">
        <v>42736</v>
      </c>
    </row>
    <row r="80" spans="1:12" x14ac:dyDescent="0.25">
      <c r="A80" s="25" t="s">
        <v>16</v>
      </c>
      <c r="B80" s="29" t="s">
        <v>31</v>
      </c>
      <c r="C80" s="29" t="s">
        <v>32</v>
      </c>
      <c r="D80" s="29" t="s">
        <v>91</v>
      </c>
      <c r="E80" s="29" t="s">
        <v>27</v>
      </c>
      <c r="F80" s="29" t="s">
        <v>21</v>
      </c>
      <c r="G80" s="30" t="s">
        <v>28</v>
      </c>
      <c r="H80" s="29" t="s">
        <v>29</v>
      </c>
      <c r="I80" s="29">
        <v>200</v>
      </c>
      <c r="J80" s="38">
        <v>26.01</v>
      </c>
      <c r="K80" s="39">
        <v>5202</v>
      </c>
      <c r="L80" s="28">
        <v>42767</v>
      </c>
    </row>
    <row r="81" spans="1:12" x14ac:dyDescent="0.25">
      <c r="A81" s="25" t="s">
        <v>16</v>
      </c>
      <c r="B81" s="29" t="s">
        <v>24</v>
      </c>
      <c r="C81" s="29" t="s">
        <v>25</v>
      </c>
      <c r="D81" s="29" t="s">
        <v>92</v>
      </c>
      <c r="E81" s="29" t="s">
        <v>49</v>
      </c>
      <c r="F81" s="29" t="s">
        <v>21</v>
      </c>
      <c r="G81" s="30" t="s">
        <v>50</v>
      </c>
      <c r="H81" s="29" t="s">
        <v>38</v>
      </c>
      <c r="I81" s="29">
        <v>12</v>
      </c>
      <c r="J81" s="38">
        <v>88.44</v>
      </c>
      <c r="K81" s="39">
        <v>1061.28</v>
      </c>
      <c r="L81" s="28">
        <v>42767</v>
      </c>
    </row>
    <row r="82" spans="1:12" x14ac:dyDescent="0.25">
      <c r="A82" s="25" t="s">
        <v>30</v>
      </c>
      <c r="B82" s="29" t="s">
        <v>17</v>
      </c>
      <c r="C82" s="29" t="s">
        <v>93</v>
      </c>
      <c r="D82" s="29" t="s">
        <v>94</v>
      </c>
      <c r="E82" s="35" t="s">
        <v>40</v>
      </c>
      <c r="F82" s="29" t="s">
        <v>21</v>
      </c>
      <c r="G82" s="29" t="str">
        <f>+E82</f>
        <v>M5066A-OPT CO1</v>
      </c>
      <c r="H82" s="29" t="s">
        <v>38</v>
      </c>
      <c r="I82" s="29">
        <v>1</v>
      </c>
      <c r="J82" s="34">
        <v>712.95</v>
      </c>
      <c r="K82" s="34">
        <f>I82*J82</f>
        <v>712.95</v>
      </c>
      <c r="L82" s="28">
        <v>42767</v>
      </c>
    </row>
    <row r="83" spans="1:12" x14ac:dyDescent="0.25">
      <c r="A83" s="25" t="s">
        <v>30</v>
      </c>
      <c r="B83" s="29" t="s">
        <v>17</v>
      </c>
      <c r="C83" s="29" t="str">
        <f>+C82</f>
        <v>Charter School</v>
      </c>
      <c r="D83" s="29" t="s">
        <v>94</v>
      </c>
      <c r="E83" s="35" t="s">
        <v>35</v>
      </c>
      <c r="F83" s="29" t="s">
        <v>21</v>
      </c>
      <c r="G83" s="29" t="str">
        <f>+E83</f>
        <v>M5071A</v>
      </c>
      <c r="H83" s="29" t="str">
        <f>+H82</f>
        <v>EA</v>
      </c>
      <c r="I83" s="29">
        <v>2</v>
      </c>
      <c r="J83" s="34">
        <v>36.18</v>
      </c>
      <c r="K83" s="34">
        <f>+J83*I83</f>
        <v>72.36</v>
      </c>
      <c r="L83" s="28">
        <v>42767</v>
      </c>
    </row>
    <row r="84" spans="1:12" x14ac:dyDescent="0.25">
      <c r="A84" s="25" t="s">
        <v>30</v>
      </c>
      <c r="B84" s="29" t="s">
        <v>17</v>
      </c>
      <c r="C84" s="29" t="str">
        <f>+C83</f>
        <v>Charter School</v>
      </c>
      <c r="D84" s="29" t="s">
        <v>94</v>
      </c>
      <c r="E84" s="35" t="s">
        <v>41</v>
      </c>
      <c r="F84" s="29" t="s">
        <v>21</v>
      </c>
      <c r="G84" s="29" t="str">
        <f>+E84</f>
        <v>M5072A</v>
      </c>
      <c r="H84" s="29" t="str">
        <f>+H83</f>
        <v>EA</v>
      </c>
      <c r="I84" s="29">
        <v>3</v>
      </c>
      <c r="J84" s="34">
        <v>58.32</v>
      </c>
      <c r="K84" s="34">
        <f>I84*J84</f>
        <v>174.96</v>
      </c>
      <c r="L84" s="28">
        <v>42767</v>
      </c>
    </row>
    <row r="85" spans="1:12" x14ac:dyDescent="0.25">
      <c r="A85" s="25" t="s">
        <v>30</v>
      </c>
      <c r="B85" s="29" t="str">
        <f>+B84</f>
        <v>School</v>
      </c>
      <c r="C85" s="29" t="str">
        <f>+C84</f>
        <v>Charter School</v>
      </c>
      <c r="D85" s="29" t="str">
        <f>+D84</f>
        <v>Newark Charter Jr/Sr High School</v>
      </c>
      <c r="E85" s="35" t="s">
        <v>39</v>
      </c>
      <c r="F85" s="29" t="s">
        <v>21</v>
      </c>
      <c r="G85" s="35" t="str">
        <f>+E85</f>
        <v>68-PCHAT</v>
      </c>
      <c r="H85" s="29" t="s">
        <v>38</v>
      </c>
      <c r="I85" s="29">
        <v>2</v>
      </c>
      <c r="J85" s="34">
        <v>24.84</v>
      </c>
      <c r="K85" s="34">
        <f>+J85*I85</f>
        <v>49.68</v>
      </c>
      <c r="L85" s="28">
        <v>42767</v>
      </c>
    </row>
    <row r="86" spans="1:12" x14ac:dyDescent="0.25">
      <c r="A86" s="25" t="s">
        <v>30</v>
      </c>
      <c r="B86" s="29" t="str">
        <f>+B85</f>
        <v>School</v>
      </c>
      <c r="C86" s="29" t="str">
        <f>+C85</f>
        <v>Charter School</v>
      </c>
      <c r="D86" s="29" t="str">
        <f>+D85</f>
        <v>Newark Charter Jr/Sr High School</v>
      </c>
      <c r="E86" s="35" t="s">
        <v>95</v>
      </c>
      <c r="F86" s="29" t="s">
        <v>21</v>
      </c>
      <c r="G86" s="29" t="str">
        <f>+E86</f>
        <v>147-SM1</v>
      </c>
      <c r="H86" s="29" t="s">
        <v>38</v>
      </c>
      <c r="I86" s="29">
        <v>1</v>
      </c>
      <c r="J86" s="34">
        <v>105</v>
      </c>
      <c r="K86" s="34">
        <v>105</v>
      </c>
      <c r="L86" s="28">
        <v>42767</v>
      </c>
    </row>
    <row r="87" spans="1:12" x14ac:dyDescent="0.25">
      <c r="A87" s="25" t="s">
        <v>16</v>
      </c>
      <c r="B87" s="29" t="s">
        <v>31</v>
      </c>
      <c r="C87" s="29" t="s">
        <v>45</v>
      </c>
      <c r="D87" s="29" t="s">
        <v>46</v>
      </c>
      <c r="E87" s="29" t="s">
        <v>51</v>
      </c>
      <c r="F87" s="29" t="s">
        <v>21</v>
      </c>
      <c r="G87" s="30" t="s">
        <v>52</v>
      </c>
      <c r="H87" s="29" t="str">
        <f>VLOOKUP(G87,[2]Sheet1!$B$3:$D$82,3,0)</f>
        <v>PK</v>
      </c>
      <c r="I87" s="29">
        <v>14</v>
      </c>
      <c r="J87" s="38">
        <f t="shared" ref="J87:J104" si="4">K87/I87</f>
        <v>70.75</v>
      </c>
      <c r="K87" s="36">
        <v>990.5</v>
      </c>
      <c r="L87" s="28">
        <v>42795</v>
      </c>
    </row>
    <row r="88" spans="1:12" x14ac:dyDescent="0.25">
      <c r="A88" s="25" t="s">
        <v>16</v>
      </c>
      <c r="B88" s="29" t="s">
        <v>31</v>
      </c>
      <c r="C88" s="29" t="s">
        <v>45</v>
      </c>
      <c r="D88" s="29" t="s">
        <v>46</v>
      </c>
      <c r="E88" s="29" t="s">
        <v>47</v>
      </c>
      <c r="F88" s="29" t="s">
        <v>21</v>
      </c>
      <c r="G88" s="30" t="s">
        <v>48</v>
      </c>
      <c r="H88" s="29" t="str">
        <f>VLOOKUP(G88,[2]Sheet1!$B$3:$D$82,3,0)</f>
        <v>EA</v>
      </c>
      <c r="I88" s="29">
        <v>5</v>
      </c>
      <c r="J88" s="38">
        <f t="shared" si="4"/>
        <v>940.51</v>
      </c>
      <c r="K88" s="36">
        <v>4702.55</v>
      </c>
      <c r="L88" s="28">
        <v>42795</v>
      </c>
    </row>
    <row r="89" spans="1:12" x14ac:dyDescent="0.25">
      <c r="A89" s="25" t="s">
        <v>16</v>
      </c>
      <c r="B89" s="29" t="s">
        <v>31</v>
      </c>
      <c r="C89" s="29" t="s">
        <v>32</v>
      </c>
      <c r="D89" s="29" t="s">
        <v>91</v>
      </c>
      <c r="E89" s="29" t="s">
        <v>51</v>
      </c>
      <c r="F89" s="29" t="s">
        <v>21</v>
      </c>
      <c r="G89" s="30" t="s">
        <v>52</v>
      </c>
      <c r="H89" s="29" t="str">
        <f>VLOOKUP(G89,[2]Sheet1!$B$3:$D$82,3,0)</f>
        <v>PK</v>
      </c>
      <c r="I89" s="29">
        <v>1</v>
      </c>
      <c r="J89" s="38">
        <f t="shared" si="4"/>
        <v>70.75</v>
      </c>
      <c r="K89" s="36">
        <v>70.75</v>
      </c>
      <c r="L89" s="28">
        <v>42795</v>
      </c>
    </row>
    <row r="90" spans="1:12" x14ac:dyDescent="0.25">
      <c r="A90" s="25" t="s">
        <v>16</v>
      </c>
      <c r="B90" s="29" t="s">
        <v>31</v>
      </c>
      <c r="C90" s="29" t="s">
        <v>32</v>
      </c>
      <c r="D90" s="29" t="s">
        <v>91</v>
      </c>
      <c r="E90" s="29" t="s">
        <v>77</v>
      </c>
      <c r="F90" s="29" t="s">
        <v>21</v>
      </c>
      <c r="G90" s="30" t="s">
        <v>78</v>
      </c>
      <c r="H90" s="29" t="str">
        <f>VLOOKUP(G90,[2]Sheet1!$B$3:$D$82,3,0)</f>
        <v>EA</v>
      </c>
      <c r="I90" s="29">
        <v>1</v>
      </c>
      <c r="J90" s="38">
        <f t="shared" si="4"/>
        <v>49.94</v>
      </c>
      <c r="K90" s="36">
        <v>49.94</v>
      </c>
      <c r="L90" s="28">
        <v>42795</v>
      </c>
    </row>
    <row r="91" spans="1:12" x14ac:dyDescent="0.25">
      <c r="A91" s="25" t="s">
        <v>16</v>
      </c>
      <c r="B91" s="29" t="s">
        <v>31</v>
      </c>
      <c r="C91" s="29" t="s">
        <v>32</v>
      </c>
      <c r="D91" s="29" t="s">
        <v>91</v>
      </c>
      <c r="E91" s="29" t="s">
        <v>47</v>
      </c>
      <c r="F91" s="29" t="s">
        <v>21</v>
      </c>
      <c r="G91" s="30" t="s">
        <v>48</v>
      </c>
      <c r="H91" s="29" t="str">
        <f>VLOOKUP(G91,[2]Sheet1!$B$3:$D$82,3,0)</f>
        <v>EA</v>
      </c>
      <c r="I91" s="29">
        <v>11</v>
      </c>
      <c r="J91" s="38">
        <f t="shared" si="4"/>
        <v>940.5100000000001</v>
      </c>
      <c r="K91" s="36">
        <v>10345.61</v>
      </c>
      <c r="L91" s="28">
        <v>42795</v>
      </c>
    </row>
    <row r="92" spans="1:12" x14ac:dyDescent="0.25">
      <c r="A92" s="25" t="s">
        <v>16</v>
      </c>
      <c r="B92" s="29" t="s">
        <v>31</v>
      </c>
      <c r="C92" s="29" t="s">
        <v>32</v>
      </c>
      <c r="D92" s="29" t="s">
        <v>91</v>
      </c>
      <c r="E92" s="29" t="s">
        <v>47</v>
      </c>
      <c r="F92" s="29" t="s">
        <v>21</v>
      </c>
      <c r="G92" s="30" t="s">
        <v>48</v>
      </c>
      <c r="H92" s="29" t="str">
        <f>VLOOKUP(G92,[2]Sheet1!$B$3:$D$82,3,0)</f>
        <v>EA</v>
      </c>
      <c r="I92" s="29">
        <v>87</v>
      </c>
      <c r="J92" s="38">
        <f t="shared" si="4"/>
        <v>1040.51</v>
      </c>
      <c r="K92" s="36">
        <v>90524.37</v>
      </c>
      <c r="L92" s="28">
        <v>42795</v>
      </c>
    </row>
    <row r="93" spans="1:12" x14ac:dyDescent="0.25">
      <c r="A93" s="25" t="s">
        <v>16</v>
      </c>
      <c r="B93" s="29" t="s">
        <v>31</v>
      </c>
      <c r="C93" s="29" t="s">
        <v>54</v>
      </c>
      <c r="D93" s="29" t="s">
        <v>55</v>
      </c>
      <c r="E93" s="29" t="s">
        <v>51</v>
      </c>
      <c r="F93" s="29" t="s">
        <v>21</v>
      </c>
      <c r="G93" s="30" t="s">
        <v>52</v>
      </c>
      <c r="H93" s="29" t="str">
        <f>VLOOKUP(G93,[2]Sheet1!$B$3:$D$82,3,0)</f>
        <v>PK</v>
      </c>
      <c r="I93" s="29">
        <v>4</v>
      </c>
      <c r="J93" s="38">
        <f t="shared" si="4"/>
        <v>70.75</v>
      </c>
      <c r="K93" s="38">
        <v>283</v>
      </c>
      <c r="L93" s="28">
        <v>42795</v>
      </c>
    </row>
    <row r="94" spans="1:12" x14ac:dyDescent="0.25">
      <c r="A94" s="25" t="s">
        <v>16</v>
      </c>
      <c r="B94" s="29" t="s">
        <v>31</v>
      </c>
      <c r="C94" s="29" t="s">
        <v>54</v>
      </c>
      <c r="D94" s="29" t="s">
        <v>55</v>
      </c>
      <c r="E94" s="29" t="s">
        <v>49</v>
      </c>
      <c r="F94" s="29" t="s">
        <v>21</v>
      </c>
      <c r="G94" s="30" t="s">
        <v>50</v>
      </c>
      <c r="H94" s="29" t="str">
        <f>VLOOKUP(G94,[2]Sheet1!$B$3:$D$82,3,0)</f>
        <v>EA</v>
      </c>
      <c r="I94" s="29">
        <v>15</v>
      </c>
      <c r="J94" s="38">
        <f t="shared" si="4"/>
        <v>88.44</v>
      </c>
      <c r="K94" s="38">
        <v>1326.6</v>
      </c>
      <c r="L94" s="28">
        <v>42795</v>
      </c>
    </row>
    <row r="95" spans="1:12" x14ac:dyDescent="0.25">
      <c r="A95" s="25" t="s">
        <v>16</v>
      </c>
      <c r="B95" s="29" t="s">
        <v>31</v>
      </c>
      <c r="C95" s="29" t="s">
        <v>54</v>
      </c>
      <c r="D95" s="29" t="s">
        <v>55</v>
      </c>
      <c r="E95" s="29" t="s">
        <v>27</v>
      </c>
      <c r="F95" s="29" t="s">
        <v>21</v>
      </c>
      <c r="G95" s="30" t="s">
        <v>28</v>
      </c>
      <c r="H95" s="29" t="str">
        <f>VLOOKUP(G95,[2]Sheet1!$B$3:$D$82,3,0)</f>
        <v>PR</v>
      </c>
      <c r="I95" s="29">
        <v>6</v>
      </c>
      <c r="J95" s="38">
        <f t="shared" si="4"/>
        <v>26.01</v>
      </c>
      <c r="K95" s="38">
        <v>156.06</v>
      </c>
      <c r="L95" s="28">
        <v>42795</v>
      </c>
    </row>
    <row r="96" spans="1:12" x14ac:dyDescent="0.25">
      <c r="A96" s="25" t="s">
        <v>16</v>
      </c>
      <c r="B96" s="29" t="s">
        <v>31</v>
      </c>
      <c r="C96" s="29" t="s">
        <v>54</v>
      </c>
      <c r="D96" s="29" t="s">
        <v>55</v>
      </c>
      <c r="E96" s="29"/>
      <c r="F96" s="29" t="s">
        <v>21</v>
      </c>
      <c r="G96" s="30" t="s">
        <v>44</v>
      </c>
      <c r="H96" s="29" t="str">
        <f>VLOOKUP(G96,[2]Sheet1!$B$3:$D$82,3,0)</f>
        <v>EA</v>
      </c>
      <c r="I96" s="29">
        <v>6</v>
      </c>
      <c r="J96" s="38">
        <f t="shared" si="4"/>
        <v>218.51</v>
      </c>
      <c r="K96" s="36">
        <v>1311.06</v>
      </c>
      <c r="L96" s="28">
        <v>42795</v>
      </c>
    </row>
    <row r="97" spans="1:12" x14ac:dyDescent="0.25">
      <c r="A97" s="25" t="s">
        <v>16</v>
      </c>
      <c r="B97" s="29" t="s">
        <v>17</v>
      </c>
      <c r="C97" s="29" t="s">
        <v>93</v>
      </c>
      <c r="D97" s="29" t="s">
        <v>64</v>
      </c>
      <c r="E97" s="29" t="s">
        <v>20</v>
      </c>
      <c r="F97" s="29" t="s">
        <v>21</v>
      </c>
      <c r="G97" s="30" t="s">
        <v>22</v>
      </c>
      <c r="H97" s="29" t="str">
        <f>VLOOKUP(G97,[2]Sheet1!$B$3:$D$82,3,0)</f>
        <v>PK</v>
      </c>
      <c r="I97" s="29">
        <v>1</v>
      </c>
      <c r="J97" s="38">
        <f t="shared" si="4"/>
        <v>85.32</v>
      </c>
      <c r="K97" s="36">
        <v>85.32</v>
      </c>
      <c r="L97" s="28">
        <v>42795</v>
      </c>
    </row>
    <row r="98" spans="1:12" x14ac:dyDescent="0.25">
      <c r="A98" s="25" t="s">
        <v>16</v>
      </c>
      <c r="B98" s="29" t="s">
        <v>24</v>
      </c>
      <c r="C98" s="29" t="s">
        <v>25</v>
      </c>
      <c r="D98" s="29" t="s">
        <v>42</v>
      </c>
      <c r="E98" s="29" t="s">
        <v>27</v>
      </c>
      <c r="F98" s="29" t="s">
        <v>21</v>
      </c>
      <c r="G98" s="30" t="s">
        <v>28</v>
      </c>
      <c r="H98" s="29" t="str">
        <f>VLOOKUP(G98,[2]Sheet1!$B$3:$D$82,3,0)</f>
        <v>PR</v>
      </c>
      <c r="I98" s="29">
        <v>12</v>
      </c>
      <c r="J98" s="38">
        <f t="shared" si="4"/>
        <v>26.01</v>
      </c>
      <c r="K98" s="36">
        <v>312.12</v>
      </c>
      <c r="L98" s="28">
        <v>42795</v>
      </c>
    </row>
    <row r="99" spans="1:12" x14ac:dyDescent="0.25">
      <c r="A99" s="25" t="s">
        <v>16</v>
      </c>
      <c r="B99" s="29" t="s">
        <v>24</v>
      </c>
      <c r="C99" s="29" t="s">
        <v>25</v>
      </c>
      <c r="D99" s="29" t="s">
        <v>42</v>
      </c>
      <c r="E99" s="29" t="s">
        <v>96</v>
      </c>
      <c r="F99" s="29" t="s">
        <v>21</v>
      </c>
      <c r="G99" s="30" t="s">
        <v>97</v>
      </c>
      <c r="H99" s="29" t="str">
        <f>VLOOKUP(G99,[2]Sheet1!$B$3:$D$82,3,0)</f>
        <v>EA</v>
      </c>
      <c r="I99" s="29">
        <v>5</v>
      </c>
      <c r="J99" s="38">
        <f t="shared" si="4"/>
        <v>225</v>
      </c>
      <c r="K99" s="36">
        <v>1125</v>
      </c>
      <c r="L99" s="28">
        <v>42795</v>
      </c>
    </row>
    <row r="100" spans="1:12" x14ac:dyDescent="0.25">
      <c r="A100" s="25" t="s">
        <v>16</v>
      </c>
      <c r="B100" s="29" t="s">
        <v>24</v>
      </c>
      <c r="C100" s="29" t="s">
        <v>25</v>
      </c>
      <c r="D100" s="29" t="s">
        <v>42</v>
      </c>
      <c r="E100" s="29"/>
      <c r="F100" s="29" t="s">
        <v>21</v>
      </c>
      <c r="G100" s="30" t="s">
        <v>44</v>
      </c>
      <c r="H100" s="29" t="str">
        <f>VLOOKUP(G100,[2]Sheet1!$B$3:$D$82,3,0)</f>
        <v>EA</v>
      </c>
      <c r="I100" s="29">
        <v>5</v>
      </c>
      <c r="J100" s="38">
        <f t="shared" si="4"/>
        <v>218.51</v>
      </c>
      <c r="K100" s="36">
        <v>1092.55</v>
      </c>
      <c r="L100" s="28">
        <v>42795</v>
      </c>
    </row>
    <row r="101" spans="1:12" x14ac:dyDescent="0.25">
      <c r="A101" s="25" t="s">
        <v>16</v>
      </c>
      <c r="B101" s="29" t="s">
        <v>24</v>
      </c>
      <c r="C101" s="29" t="s">
        <v>25</v>
      </c>
      <c r="D101" s="29" t="s">
        <v>42</v>
      </c>
      <c r="E101" s="29"/>
      <c r="F101" s="29" t="s">
        <v>21</v>
      </c>
      <c r="G101" s="30" t="s">
        <v>44</v>
      </c>
      <c r="H101" s="29" t="str">
        <f>VLOOKUP(G101,[2]Sheet1!$B$3:$D$82,3,0)</f>
        <v>EA</v>
      </c>
      <c r="I101" s="29">
        <v>5</v>
      </c>
      <c r="J101" s="38">
        <f t="shared" si="4"/>
        <v>218.51</v>
      </c>
      <c r="K101" s="36">
        <v>1092.55</v>
      </c>
      <c r="L101" s="28">
        <v>42795</v>
      </c>
    </row>
    <row r="102" spans="1:12" x14ac:dyDescent="0.25">
      <c r="A102" s="25" t="s">
        <v>16</v>
      </c>
      <c r="B102" s="29" t="s">
        <v>24</v>
      </c>
      <c r="C102" s="29" t="s">
        <v>25</v>
      </c>
      <c r="D102" s="29" t="s">
        <v>98</v>
      </c>
      <c r="E102" s="29" t="s">
        <v>58</v>
      </c>
      <c r="F102" s="29" t="s">
        <v>21</v>
      </c>
      <c r="G102" s="30" t="s">
        <v>59</v>
      </c>
      <c r="H102" s="29" t="str">
        <f>VLOOKUP(G102,[2]Sheet1!$B$3:$D$82,3,0)</f>
        <v>EA</v>
      </c>
      <c r="I102" s="29">
        <v>1</v>
      </c>
      <c r="J102" s="38">
        <f t="shared" si="4"/>
        <v>218.51</v>
      </c>
      <c r="K102" s="38">
        <v>218.51</v>
      </c>
      <c r="L102" s="28">
        <v>42795</v>
      </c>
    </row>
    <row r="103" spans="1:12" x14ac:dyDescent="0.25">
      <c r="A103" s="25" t="s">
        <v>16</v>
      </c>
      <c r="B103" s="29" t="s">
        <v>24</v>
      </c>
      <c r="C103" s="29" t="s">
        <v>25</v>
      </c>
      <c r="D103" s="29" t="s">
        <v>98</v>
      </c>
      <c r="E103" s="29" t="s">
        <v>47</v>
      </c>
      <c r="F103" s="29" t="s">
        <v>21</v>
      </c>
      <c r="G103" s="30" t="s">
        <v>48</v>
      </c>
      <c r="H103" s="29" t="str">
        <f>VLOOKUP(G103,[2]Sheet1!$B$3:$D$82,3,0)</f>
        <v>EA</v>
      </c>
      <c r="I103" s="29">
        <v>1</v>
      </c>
      <c r="J103" s="38">
        <f t="shared" si="4"/>
        <v>1271.25</v>
      </c>
      <c r="K103" s="40">
        <v>1271.25</v>
      </c>
      <c r="L103" s="28">
        <v>42795</v>
      </c>
    </row>
    <row r="104" spans="1:12" x14ac:dyDescent="0.25">
      <c r="A104" s="25" t="s">
        <v>16</v>
      </c>
      <c r="B104" s="29" t="s">
        <v>24</v>
      </c>
      <c r="C104" s="29" t="s">
        <v>25</v>
      </c>
      <c r="D104" s="29" t="s">
        <v>99</v>
      </c>
      <c r="E104" s="29"/>
      <c r="F104" s="29" t="s">
        <v>21</v>
      </c>
      <c r="G104" s="30" t="s">
        <v>44</v>
      </c>
      <c r="H104" s="29" t="str">
        <f>VLOOKUP(G104,[2]Sheet1!$B$3:$D$82,3,0)</f>
        <v>EA</v>
      </c>
      <c r="I104" s="29">
        <v>1</v>
      </c>
      <c r="J104" s="38">
        <f t="shared" si="4"/>
        <v>218.51</v>
      </c>
      <c r="K104" s="36">
        <v>218.51</v>
      </c>
      <c r="L104" s="28">
        <v>42795</v>
      </c>
    </row>
    <row r="105" spans="1:12" x14ac:dyDescent="0.25">
      <c r="A105" s="25" t="s">
        <v>30</v>
      </c>
      <c r="B105" s="29" t="s">
        <v>31</v>
      </c>
      <c r="C105" s="29" t="s">
        <v>36</v>
      </c>
      <c r="D105" s="29" t="s">
        <v>37</v>
      </c>
      <c r="E105" s="35" t="s">
        <v>100</v>
      </c>
      <c r="F105" s="29" t="s">
        <v>21</v>
      </c>
      <c r="G105" s="35" t="str">
        <f t="shared" ref="G105:G112" si="5">+E105</f>
        <v>M5066A</v>
      </c>
      <c r="H105" s="29" t="s">
        <v>38</v>
      </c>
      <c r="I105" s="29">
        <v>10</v>
      </c>
      <c r="J105" s="34">
        <v>712.95</v>
      </c>
      <c r="K105" s="34">
        <f>+J105*I105</f>
        <v>7129.5</v>
      </c>
      <c r="L105" s="28">
        <v>42795</v>
      </c>
    </row>
    <row r="106" spans="1:12" x14ac:dyDescent="0.25">
      <c r="A106" s="25" t="s">
        <v>30</v>
      </c>
      <c r="B106" s="29" t="str">
        <f t="shared" ref="B106:D109" si="6">+B105</f>
        <v>State Agency</v>
      </c>
      <c r="C106" s="29" t="str">
        <f t="shared" si="6"/>
        <v>Department of Health &amp; Social Services</v>
      </c>
      <c r="D106" s="29" t="str">
        <f t="shared" si="6"/>
        <v>DPH Public Hlth Prepare Section</v>
      </c>
      <c r="E106" s="35" t="s">
        <v>101</v>
      </c>
      <c r="F106" s="29" t="s">
        <v>21</v>
      </c>
      <c r="G106" s="29" t="str">
        <f t="shared" si="5"/>
        <v>OPT CO1</v>
      </c>
      <c r="H106" s="29" t="s">
        <v>38</v>
      </c>
      <c r="I106" s="29">
        <v>10</v>
      </c>
      <c r="J106" s="34">
        <v>0</v>
      </c>
      <c r="K106" s="34">
        <v>0</v>
      </c>
      <c r="L106" s="28">
        <v>42795</v>
      </c>
    </row>
    <row r="107" spans="1:12" x14ac:dyDescent="0.25">
      <c r="A107" s="25" t="s">
        <v>30</v>
      </c>
      <c r="B107" s="29" t="str">
        <f t="shared" si="6"/>
        <v>State Agency</v>
      </c>
      <c r="C107" s="29" t="str">
        <f t="shared" si="6"/>
        <v>Department of Health &amp; Social Services</v>
      </c>
      <c r="D107" s="29" t="str">
        <f t="shared" si="6"/>
        <v>DPH Public Hlth Prepare Section</v>
      </c>
      <c r="E107" s="35" t="s">
        <v>35</v>
      </c>
      <c r="F107" s="29" t="s">
        <v>21</v>
      </c>
      <c r="G107" s="29" t="str">
        <f t="shared" si="5"/>
        <v>M5071A</v>
      </c>
      <c r="H107" s="29" t="s">
        <v>38</v>
      </c>
      <c r="I107" s="29">
        <v>10</v>
      </c>
      <c r="J107" s="34">
        <v>36.18</v>
      </c>
      <c r="K107" s="34">
        <f>+J107*I107</f>
        <v>361.8</v>
      </c>
      <c r="L107" s="28">
        <v>42795</v>
      </c>
    </row>
    <row r="108" spans="1:12" x14ac:dyDescent="0.25">
      <c r="A108" s="25" t="s">
        <v>30</v>
      </c>
      <c r="B108" s="29" t="str">
        <f t="shared" si="6"/>
        <v>State Agency</v>
      </c>
      <c r="C108" s="29" t="str">
        <f t="shared" si="6"/>
        <v>Department of Health &amp; Social Services</v>
      </c>
      <c r="D108" s="29" t="str">
        <f t="shared" si="6"/>
        <v>DPH Public Hlth Prepare Section</v>
      </c>
      <c r="E108" s="35" t="s">
        <v>41</v>
      </c>
      <c r="F108" s="29" t="s">
        <v>21</v>
      </c>
      <c r="G108" s="29" t="str">
        <f t="shared" si="5"/>
        <v>M5072A</v>
      </c>
      <c r="H108" s="29" t="s">
        <v>38</v>
      </c>
      <c r="I108" s="29">
        <v>10</v>
      </c>
      <c r="J108" s="34">
        <v>58.32</v>
      </c>
      <c r="K108" s="34">
        <f>I108*J108</f>
        <v>583.20000000000005</v>
      </c>
      <c r="L108" s="28">
        <v>42795</v>
      </c>
    </row>
    <row r="109" spans="1:12" x14ac:dyDescent="0.25">
      <c r="A109" s="25" t="s">
        <v>30</v>
      </c>
      <c r="B109" s="29" t="str">
        <f t="shared" si="6"/>
        <v>State Agency</v>
      </c>
      <c r="C109" s="29" t="str">
        <f t="shared" si="6"/>
        <v>Department of Health &amp; Social Services</v>
      </c>
      <c r="D109" s="29" t="str">
        <f t="shared" si="6"/>
        <v>DPH Public Hlth Prepare Section</v>
      </c>
      <c r="E109" s="35" t="s">
        <v>39</v>
      </c>
      <c r="F109" s="29" t="s">
        <v>21</v>
      </c>
      <c r="G109" s="29" t="str">
        <f t="shared" si="5"/>
        <v>68-PCHAT</v>
      </c>
      <c r="H109" s="29" t="s">
        <v>38</v>
      </c>
      <c r="I109" s="29">
        <v>10</v>
      </c>
      <c r="J109" s="34">
        <v>24.84</v>
      </c>
      <c r="K109" s="34">
        <f>I109*J109</f>
        <v>248.4</v>
      </c>
      <c r="L109" s="28">
        <v>42795</v>
      </c>
    </row>
    <row r="110" spans="1:12" x14ac:dyDescent="0.25">
      <c r="A110" s="25" t="s">
        <v>30</v>
      </c>
      <c r="B110" s="29" t="s">
        <v>31</v>
      </c>
      <c r="C110" s="29" t="s">
        <v>71</v>
      </c>
      <c r="D110" s="29" t="s">
        <v>102</v>
      </c>
      <c r="E110" s="35">
        <v>989803139261</v>
      </c>
      <c r="F110" s="29" t="s">
        <v>21</v>
      </c>
      <c r="G110" s="35">
        <f t="shared" si="5"/>
        <v>989803139261</v>
      </c>
      <c r="H110" s="29" t="s">
        <v>38</v>
      </c>
      <c r="I110" s="29">
        <v>2</v>
      </c>
      <c r="J110" s="34">
        <v>30.14</v>
      </c>
      <c r="K110" s="34">
        <f>I110*J110</f>
        <v>60.28</v>
      </c>
      <c r="L110" s="28">
        <v>42795</v>
      </c>
    </row>
    <row r="111" spans="1:12" x14ac:dyDescent="0.25">
      <c r="A111" s="25" t="s">
        <v>30</v>
      </c>
      <c r="B111" s="29" t="s">
        <v>17</v>
      </c>
      <c r="C111" s="29" t="s">
        <v>93</v>
      </c>
      <c r="D111" s="29" t="s">
        <v>103</v>
      </c>
      <c r="E111" s="35" t="s">
        <v>35</v>
      </c>
      <c r="F111" s="29" t="s">
        <v>21</v>
      </c>
      <c r="G111" s="29" t="str">
        <f t="shared" si="5"/>
        <v>M5071A</v>
      </c>
      <c r="H111" s="29" t="str">
        <f>+H110</f>
        <v>EA</v>
      </c>
      <c r="I111" s="29">
        <v>3</v>
      </c>
      <c r="J111" s="34">
        <v>36.18</v>
      </c>
      <c r="K111" s="34">
        <f>+J111*I111</f>
        <v>108.53999999999999</v>
      </c>
      <c r="L111" s="28">
        <v>42795</v>
      </c>
    </row>
    <row r="112" spans="1:12" x14ac:dyDescent="0.25">
      <c r="A112" s="25" t="s">
        <v>30</v>
      </c>
      <c r="B112" s="29" t="s">
        <v>17</v>
      </c>
      <c r="C112" s="29" t="str">
        <f>+C111</f>
        <v>Charter School</v>
      </c>
      <c r="D112" s="29" t="str">
        <f>+D111</f>
        <v>Providence Creek Academy</v>
      </c>
      <c r="E112" s="35" t="s">
        <v>41</v>
      </c>
      <c r="F112" s="29" t="s">
        <v>21</v>
      </c>
      <c r="G112" s="29" t="str">
        <f t="shared" si="5"/>
        <v>M5072A</v>
      </c>
      <c r="H112" s="29" t="str">
        <f>+H111</f>
        <v>EA</v>
      </c>
      <c r="I112" s="29">
        <v>2</v>
      </c>
      <c r="J112" s="34">
        <v>58.32</v>
      </c>
      <c r="K112" s="34">
        <f>I112*J112</f>
        <v>116.64</v>
      </c>
      <c r="L112" s="28">
        <v>42795</v>
      </c>
    </row>
    <row r="113" spans="1:12" x14ac:dyDescent="0.25">
      <c r="A113" s="25"/>
      <c r="B113" s="25"/>
      <c r="C113" s="25"/>
      <c r="D113" s="25"/>
      <c r="E113" s="25"/>
      <c r="F113" s="24"/>
      <c r="G113" s="24"/>
      <c r="H113" s="24"/>
      <c r="I113" s="25"/>
      <c r="J113" s="27"/>
      <c r="K113" s="27"/>
      <c r="L113" s="28"/>
    </row>
    <row r="114" spans="1:12" x14ac:dyDescent="0.25">
      <c r="A114" s="25"/>
      <c r="B114" s="25"/>
      <c r="C114" s="25"/>
      <c r="D114" s="25"/>
      <c r="E114" s="25"/>
      <c r="F114" s="24"/>
      <c r="G114" s="24"/>
      <c r="H114" s="24"/>
      <c r="I114" s="25"/>
      <c r="J114" s="27"/>
      <c r="K114" s="27"/>
      <c r="L114" s="28"/>
    </row>
    <row r="115" spans="1:12" x14ac:dyDescent="0.25">
      <c r="A115" s="25"/>
      <c r="B115" s="25"/>
      <c r="C115" s="25"/>
      <c r="D115" s="25"/>
      <c r="E115" s="25"/>
      <c r="F115" s="24"/>
      <c r="G115" s="24"/>
      <c r="H115" s="24"/>
      <c r="I115" s="25"/>
      <c r="J115" s="27"/>
      <c r="K115" s="27"/>
      <c r="L115" s="28"/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7"/>
      <c r="K116" s="27"/>
      <c r="L116" s="28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7"/>
      <c r="K117" s="27"/>
      <c r="L117" s="28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7"/>
      <c r="K118" s="27"/>
      <c r="L118" s="28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7"/>
      <c r="K119" s="27"/>
      <c r="L119" s="28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7"/>
      <c r="K120" s="27"/>
      <c r="L120" s="28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7"/>
      <c r="K121" s="27"/>
      <c r="L121" s="28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7"/>
      <c r="K122" s="27"/>
      <c r="L122" s="28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7"/>
      <c r="K123" s="27"/>
      <c r="L123" s="28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7"/>
      <c r="K124" s="27"/>
      <c r="L124" s="28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7"/>
      <c r="K125" s="27"/>
      <c r="L125" s="28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7"/>
      <c r="K126" s="27"/>
      <c r="L126" s="28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7"/>
      <c r="K127" s="27"/>
      <c r="L127" s="28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7"/>
      <c r="K128" s="27"/>
      <c r="L128" s="28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7"/>
      <c r="K129" s="27"/>
      <c r="L129" s="28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7"/>
      <c r="K130" s="27"/>
      <c r="L130" s="28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7"/>
      <c r="K131" s="27"/>
      <c r="L131" s="28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7"/>
      <c r="K132" s="27"/>
      <c r="L132" s="28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7"/>
      <c r="K133" s="27"/>
      <c r="L133" s="28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7"/>
      <c r="K134" s="27"/>
      <c r="L134" s="28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7"/>
      <c r="K135" s="27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7"/>
      <c r="K136" s="27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7"/>
      <c r="K137" s="27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7"/>
      <c r="K138" s="27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7"/>
      <c r="K139" s="27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7"/>
      <c r="K140" s="27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7"/>
      <c r="K141" s="27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7"/>
      <c r="K142" s="27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7"/>
      <c r="K143" s="27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7"/>
      <c r="K144" s="27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7"/>
      <c r="K145" s="27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7"/>
      <c r="K146" s="27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7"/>
      <c r="K147" s="27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7"/>
      <c r="K148" s="27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7"/>
      <c r="K149" s="27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7"/>
      <c r="K150" s="27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7"/>
      <c r="K151" s="27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7"/>
      <c r="K152" s="27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7"/>
      <c r="K153" s="27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7"/>
      <c r="K154" s="27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7"/>
      <c r="K155" s="27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7"/>
      <c r="K156" s="27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7"/>
      <c r="K157" s="27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7"/>
      <c r="K158" s="27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7"/>
      <c r="K159" s="27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7"/>
      <c r="K160" s="27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7"/>
      <c r="K161" s="27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7"/>
      <c r="K162" s="27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7"/>
      <c r="K163" s="27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7"/>
      <c r="K164" s="27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7"/>
      <c r="K165" s="27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7"/>
      <c r="K166" s="27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7"/>
      <c r="K167" s="27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7"/>
      <c r="K168" s="27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7"/>
      <c r="K169" s="27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7"/>
      <c r="K170" s="27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7"/>
      <c r="K171" s="27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7"/>
      <c r="K172" s="27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7"/>
      <c r="K173" s="27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7"/>
      <c r="K174" s="27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7"/>
      <c r="K175" s="27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7"/>
      <c r="K176" s="27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7"/>
      <c r="K177" s="27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41"/>
      <c r="B990" s="41"/>
      <c r="C990" s="41"/>
      <c r="D990" s="41"/>
      <c r="E990" s="41"/>
      <c r="F990" s="41"/>
      <c r="G990" s="41"/>
      <c r="H990" s="41"/>
      <c r="I990" s="41"/>
      <c r="J990" s="42"/>
      <c r="K990" s="42"/>
      <c r="L990" s="43"/>
    </row>
    <row r="991" spans="1:12" x14ac:dyDescent="0.25">
      <c r="A991" s="41"/>
      <c r="B991" s="41"/>
      <c r="C991" s="41"/>
      <c r="D991" s="41"/>
      <c r="E991" s="41"/>
      <c r="F991" s="41"/>
      <c r="G991" s="41"/>
      <c r="H991" s="41"/>
      <c r="I991" s="41"/>
      <c r="J991" s="42"/>
      <c r="K991" s="42"/>
      <c r="L991" s="43"/>
    </row>
    <row r="992" spans="1:12" x14ac:dyDescent="0.25">
      <c r="A992" s="41"/>
      <c r="B992" s="41"/>
      <c r="C992" s="41"/>
      <c r="D992" s="41"/>
      <c r="E992" s="41"/>
      <c r="F992" s="41"/>
      <c r="G992" s="41"/>
      <c r="H992" s="41"/>
      <c r="I992" s="41"/>
      <c r="J992" s="42"/>
      <c r="K992" s="42"/>
      <c r="L992" s="43"/>
    </row>
    <row r="993" spans="1:12" x14ac:dyDescent="0.25">
      <c r="A993" s="41"/>
      <c r="B993" s="41"/>
      <c r="C993" s="41"/>
      <c r="D993" s="41"/>
      <c r="E993" s="41"/>
      <c r="F993" s="41"/>
      <c r="G993" s="41"/>
      <c r="H993" s="41"/>
      <c r="I993" s="41"/>
      <c r="J993" s="42"/>
      <c r="K993" s="42"/>
      <c r="L993" s="43"/>
    </row>
    <row r="994" spans="1:12" x14ac:dyDescent="0.25">
      <c r="A994" s="41"/>
      <c r="B994" s="41"/>
      <c r="C994" s="41"/>
      <c r="D994" s="41"/>
      <c r="E994" s="41"/>
      <c r="F994" s="41"/>
      <c r="G994" s="41"/>
      <c r="H994" s="41"/>
      <c r="I994" s="41"/>
      <c r="J994" s="42"/>
      <c r="K994" s="42"/>
      <c r="L994" s="43"/>
    </row>
    <row r="995" spans="1:12" x14ac:dyDescent="0.25">
      <c r="A995" s="41"/>
      <c r="B995" s="41"/>
      <c r="C995" s="41"/>
      <c r="D995" s="41"/>
      <c r="E995" s="41"/>
      <c r="F995" s="41"/>
      <c r="G995" s="41"/>
      <c r="H995" s="41"/>
      <c r="I995" s="41"/>
      <c r="J995" s="42"/>
      <c r="K995" s="42"/>
      <c r="L995" s="43"/>
    </row>
    <row r="996" spans="1:12" x14ac:dyDescent="0.25">
      <c r="A996" s="41"/>
      <c r="B996" s="41"/>
      <c r="C996" s="41"/>
      <c r="D996" s="41"/>
      <c r="E996" s="41"/>
      <c r="F996" s="41"/>
      <c r="G996" s="41"/>
      <c r="H996" s="41"/>
      <c r="I996" s="41"/>
      <c r="J996" s="42"/>
      <c r="K996" s="42"/>
      <c r="L996" s="43"/>
    </row>
    <row r="997" spans="1:12" x14ac:dyDescent="0.25">
      <c r="A997" s="41"/>
      <c r="B997" s="41"/>
      <c r="C997" s="41"/>
      <c r="D997" s="41"/>
      <c r="E997" s="41"/>
      <c r="F997" s="41"/>
      <c r="G997" s="41"/>
      <c r="H997" s="41"/>
      <c r="I997" s="41"/>
      <c r="J997" s="42"/>
      <c r="K997" s="42"/>
      <c r="L997" s="43"/>
    </row>
    <row r="998" spans="1:12" x14ac:dyDescent="0.25">
      <c r="A998" s="41"/>
      <c r="B998" s="41"/>
      <c r="C998" s="41"/>
      <c r="D998" s="41"/>
      <c r="E998" s="41"/>
      <c r="F998" s="41"/>
      <c r="G998" s="41"/>
      <c r="H998" s="41"/>
      <c r="I998" s="41"/>
      <c r="J998" s="42"/>
      <c r="K998" s="42"/>
      <c r="L998" s="43"/>
    </row>
    <row r="999" spans="1:12" x14ac:dyDescent="0.25">
      <c r="A999" s="41"/>
      <c r="B999" s="41"/>
      <c r="C999" s="41"/>
      <c r="D999" s="41"/>
      <c r="E999" s="41"/>
      <c r="F999" s="41"/>
      <c r="G999" s="41"/>
      <c r="H999" s="41"/>
      <c r="I999" s="41"/>
      <c r="J999" s="42"/>
      <c r="K999" s="42"/>
      <c r="L999" s="43"/>
    </row>
    <row r="1000" spans="1:12" x14ac:dyDescent="0.25">
      <c r="A1000" s="41"/>
      <c r="B1000" s="41"/>
      <c r="C1000" s="41"/>
      <c r="D1000" s="41"/>
      <c r="E1000" s="41"/>
      <c r="F1000" s="41"/>
      <c r="G1000" s="41"/>
      <c r="H1000" s="41"/>
      <c r="I1000" s="41"/>
      <c r="J1000" s="42"/>
      <c r="K1000" s="42"/>
      <c r="L1000" s="43"/>
    </row>
    <row r="1001" spans="1:12" x14ac:dyDescent="0.25">
      <c r="A1001" s="41"/>
      <c r="B1001" s="41"/>
      <c r="C1001" s="41"/>
      <c r="D1001" s="41"/>
      <c r="E1001" s="41"/>
      <c r="F1001" s="41"/>
      <c r="G1001" s="41"/>
      <c r="H1001" s="41"/>
      <c r="I1001" s="41"/>
      <c r="J1001" s="42"/>
      <c r="K1001" s="42"/>
      <c r="L1001" s="43"/>
    </row>
    <row r="1002" spans="1:12" x14ac:dyDescent="0.25">
      <c r="A1002" s="41"/>
      <c r="B1002" s="41"/>
      <c r="C1002" s="41"/>
      <c r="D1002" s="41"/>
      <c r="E1002" s="41"/>
      <c r="F1002" s="41"/>
      <c r="G1002" s="41"/>
      <c r="H1002" s="41"/>
      <c r="I1002" s="41"/>
      <c r="J1002" s="42"/>
      <c r="K1002" s="42"/>
      <c r="L1002" s="43"/>
    </row>
    <row r="1003" spans="1:12" x14ac:dyDescent="0.25">
      <c r="A1003" s="41"/>
      <c r="B1003" s="41"/>
      <c r="C1003" s="41"/>
      <c r="D1003" s="41"/>
      <c r="E1003" s="41"/>
      <c r="F1003" s="41"/>
      <c r="G1003" s="41"/>
      <c r="H1003" s="41"/>
      <c r="I1003" s="41"/>
      <c r="J1003" s="42"/>
      <c r="K1003" s="42"/>
      <c r="L1003" s="43"/>
    </row>
    <row r="1004" spans="1:12" x14ac:dyDescent="0.25">
      <c r="A1004" s="41"/>
      <c r="B1004" s="41"/>
      <c r="C1004" s="41"/>
      <c r="D1004" s="41"/>
      <c r="E1004" s="41"/>
      <c r="F1004" s="41"/>
      <c r="G1004" s="41"/>
      <c r="H1004" s="41"/>
      <c r="I1004" s="41"/>
      <c r="J1004" s="42"/>
      <c r="K1004" s="42"/>
      <c r="L1004" s="43"/>
    </row>
    <row r="1005" spans="1:12" x14ac:dyDescent="0.25">
      <c r="A1005" s="41"/>
      <c r="B1005" s="41"/>
      <c r="C1005" s="41"/>
      <c r="D1005" s="41"/>
      <c r="E1005" s="41"/>
      <c r="F1005" s="41"/>
      <c r="G1005" s="41"/>
      <c r="H1005" s="41"/>
      <c r="I1005" s="41"/>
      <c r="J1005" s="42"/>
      <c r="K1005" s="42"/>
      <c r="L1005" s="43"/>
    </row>
    <row r="1006" spans="1:12" x14ac:dyDescent="0.25">
      <c r="A1006" s="41"/>
      <c r="B1006" s="41"/>
      <c r="C1006" s="41"/>
      <c r="D1006" s="41"/>
      <c r="E1006" s="41"/>
      <c r="F1006" s="41"/>
      <c r="G1006" s="41"/>
      <c r="H1006" s="41"/>
      <c r="I1006" s="41"/>
      <c r="J1006" s="42"/>
      <c r="K1006" s="42"/>
      <c r="L1006" s="43"/>
    </row>
    <row r="1007" spans="1:12" x14ac:dyDescent="0.25">
      <c r="A1007" s="41"/>
      <c r="B1007" s="41"/>
      <c r="C1007" s="41"/>
      <c r="D1007" s="41"/>
      <c r="E1007" s="41"/>
      <c r="F1007" s="41"/>
      <c r="G1007" s="41"/>
      <c r="H1007" s="41"/>
      <c r="I1007" s="41"/>
      <c r="J1007" s="42"/>
      <c r="K1007" s="42"/>
      <c r="L1007" s="43"/>
    </row>
    <row r="1008" spans="1:12" x14ac:dyDescent="0.25">
      <c r="A1008" s="41"/>
      <c r="B1008" s="41"/>
      <c r="C1008" s="41"/>
      <c r="D1008" s="41"/>
      <c r="E1008" s="41"/>
      <c r="F1008" s="41"/>
      <c r="G1008" s="41"/>
      <c r="H1008" s="41"/>
      <c r="I1008" s="41"/>
      <c r="J1008" s="42"/>
      <c r="K1008" s="42"/>
      <c r="L1008" s="43"/>
    </row>
    <row r="1009" spans="1:12" x14ac:dyDescent="0.25">
      <c r="A1009" s="41"/>
      <c r="B1009" s="41"/>
      <c r="C1009" s="41"/>
      <c r="D1009" s="41"/>
      <c r="E1009" s="41"/>
      <c r="F1009" s="41"/>
      <c r="G1009" s="41"/>
      <c r="H1009" s="41"/>
      <c r="I1009" s="41"/>
      <c r="J1009" s="42"/>
      <c r="K1009" s="42"/>
      <c r="L1009" s="43"/>
    </row>
    <row r="1010" spans="1:12" x14ac:dyDescent="0.25">
      <c r="A1010" s="41"/>
      <c r="B1010" s="41"/>
      <c r="C1010" s="41"/>
      <c r="D1010" s="41"/>
      <c r="E1010" s="41"/>
      <c r="F1010" s="41"/>
      <c r="G1010" s="41"/>
      <c r="H1010" s="41"/>
      <c r="I1010" s="41"/>
      <c r="J1010" s="42"/>
      <c r="K1010" s="42"/>
      <c r="L1010" s="43"/>
    </row>
    <row r="1011" spans="1:12" x14ac:dyDescent="0.25">
      <c r="A1011" s="41"/>
      <c r="B1011" s="41"/>
      <c r="C1011" s="41"/>
      <c r="D1011" s="41"/>
      <c r="E1011" s="41"/>
      <c r="F1011" s="41"/>
      <c r="G1011" s="41"/>
      <c r="H1011" s="41"/>
      <c r="I1011" s="41"/>
      <c r="J1011" s="42"/>
      <c r="K1011" s="42"/>
      <c r="L1011" s="43"/>
    </row>
    <row r="1012" spans="1:12" x14ac:dyDescent="0.25">
      <c r="A1012" s="41"/>
      <c r="B1012" s="41"/>
      <c r="C1012" s="41"/>
      <c r="D1012" s="41"/>
      <c r="E1012" s="41"/>
      <c r="F1012" s="41"/>
      <c r="G1012" s="41"/>
      <c r="H1012" s="41"/>
      <c r="I1012" s="41"/>
      <c r="J1012" s="42"/>
      <c r="K1012" s="42"/>
      <c r="L1012" s="43"/>
    </row>
    <row r="1013" spans="1:12" x14ac:dyDescent="0.25">
      <c r="A1013" s="41"/>
      <c r="B1013" s="41"/>
      <c r="C1013" s="41"/>
      <c r="D1013" s="41"/>
      <c r="E1013" s="41"/>
      <c r="F1013" s="41"/>
      <c r="G1013" s="41"/>
      <c r="H1013" s="41"/>
      <c r="I1013" s="41"/>
      <c r="J1013" s="42"/>
      <c r="K1013" s="42"/>
      <c r="L1013" s="43"/>
    </row>
    <row r="1014" spans="1:12" x14ac:dyDescent="0.25">
      <c r="A1014" s="41"/>
      <c r="B1014" s="41"/>
      <c r="C1014" s="41"/>
      <c r="D1014" s="41"/>
      <c r="E1014" s="41"/>
      <c r="F1014" s="41"/>
      <c r="G1014" s="41"/>
      <c r="H1014" s="41"/>
      <c r="I1014" s="41"/>
      <c r="J1014" s="42"/>
      <c r="K1014" s="42"/>
      <c r="L1014" s="43"/>
    </row>
    <row r="1015" spans="1:12" x14ac:dyDescent="0.25">
      <c r="A1015" s="41"/>
      <c r="B1015" s="41"/>
      <c r="C1015" s="41"/>
      <c r="D1015" s="41"/>
      <c r="E1015" s="41"/>
      <c r="F1015" s="41"/>
      <c r="G1015" s="41"/>
      <c r="H1015" s="41"/>
      <c r="I1015" s="41"/>
      <c r="J1015" s="42"/>
      <c r="K1015" s="42"/>
      <c r="L1015" s="43"/>
    </row>
    <row r="1016" spans="1:12" x14ac:dyDescent="0.25">
      <c r="A1016" s="41"/>
      <c r="B1016" s="41"/>
      <c r="C1016" s="41"/>
      <c r="D1016" s="41"/>
      <c r="E1016" s="41"/>
      <c r="F1016" s="41"/>
      <c r="G1016" s="41"/>
      <c r="H1016" s="41"/>
      <c r="I1016" s="41"/>
      <c r="J1016" s="42"/>
      <c r="K1016" s="42"/>
      <c r="L1016" s="43"/>
    </row>
    <row r="1017" spans="1:12" x14ac:dyDescent="0.25">
      <c r="A1017" s="41"/>
      <c r="B1017" s="41"/>
      <c r="C1017" s="41"/>
      <c r="D1017" s="41"/>
      <c r="E1017" s="41"/>
      <c r="F1017" s="41"/>
      <c r="G1017" s="41"/>
      <c r="H1017" s="41"/>
      <c r="I1017" s="41"/>
      <c r="J1017" s="42"/>
      <c r="K1017" s="42"/>
      <c r="L1017" s="43"/>
    </row>
    <row r="1018" spans="1:12" x14ac:dyDescent="0.25">
      <c r="A1018" s="41"/>
      <c r="B1018" s="41"/>
      <c r="C1018" s="41"/>
      <c r="D1018" s="41"/>
      <c r="E1018" s="41"/>
      <c r="F1018" s="41"/>
      <c r="G1018" s="41"/>
      <c r="H1018" s="41"/>
      <c r="I1018" s="41"/>
      <c r="J1018" s="42"/>
      <c r="K1018" s="42"/>
      <c r="L1018" s="43"/>
    </row>
    <row r="1019" spans="1:12" x14ac:dyDescent="0.25">
      <c r="A1019" s="41"/>
      <c r="B1019" s="41"/>
      <c r="C1019" s="41"/>
      <c r="D1019" s="41"/>
      <c r="E1019" s="41"/>
      <c r="F1019" s="41"/>
      <c r="G1019" s="41"/>
      <c r="H1019" s="41"/>
      <c r="I1019" s="41"/>
      <c r="J1019" s="42"/>
      <c r="K1019" s="42"/>
      <c r="L1019" s="43"/>
    </row>
    <row r="1020" spans="1:12" x14ac:dyDescent="0.25">
      <c r="A1020" s="41"/>
      <c r="B1020" s="41"/>
      <c r="C1020" s="41"/>
      <c r="D1020" s="41"/>
      <c r="E1020" s="41"/>
      <c r="F1020" s="41"/>
      <c r="G1020" s="41"/>
      <c r="H1020" s="41"/>
      <c r="I1020" s="41"/>
      <c r="J1020" s="42"/>
      <c r="K1020" s="42"/>
      <c r="L1020" s="43"/>
    </row>
    <row r="1021" spans="1:12" x14ac:dyDescent="0.25">
      <c r="A1021" s="41"/>
      <c r="B1021" s="41"/>
      <c r="C1021" s="41"/>
      <c r="D1021" s="41"/>
      <c r="E1021" s="41"/>
      <c r="F1021" s="41"/>
      <c r="G1021" s="41"/>
      <c r="H1021" s="41"/>
      <c r="I1021" s="41"/>
      <c r="J1021" s="42"/>
      <c r="K1021" s="42"/>
      <c r="L1021" s="43"/>
    </row>
    <row r="1022" spans="1:12" x14ac:dyDescent="0.25">
      <c r="A1022" s="41"/>
      <c r="B1022" s="41"/>
      <c r="C1022" s="41"/>
      <c r="D1022" s="41"/>
      <c r="E1022" s="41"/>
      <c r="F1022" s="41"/>
      <c r="G1022" s="41"/>
      <c r="H1022" s="41"/>
      <c r="I1022" s="41"/>
      <c r="J1022" s="42"/>
      <c r="K1022" s="42"/>
      <c r="L1022" s="43"/>
    </row>
    <row r="1023" spans="1:12" x14ac:dyDescent="0.25">
      <c r="A1023" s="41"/>
      <c r="B1023" s="41"/>
      <c r="C1023" s="41"/>
      <c r="D1023" s="41"/>
      <c r="E1023" s="41"/>
      <c r="F1023" s="41"/>
      <c r="G1023" s="41"/>
      <c r="H1023" s="41"/>
      <c r="I1023" s="41"/>
      <c r="J1023" s="42"/>
      <c r="K1023" s="42"/>
      <c r="L1023" s="43"/>
    </row>
    <row r="1024" spans="1:12" x14ac:dyDescent="0.25">
      <c r="A1024" s="41"/>
      <c r="B1024" s="41"/>
      <c r="C1024" s="41"/>
      <c r="D1024" s="41"/>
      <c r="E1024" s="41"/>
      <c r="F1024" s="41"/>
      <c r="G1024" s="41"/>
      <c r="H1024" s="41"/>
      <c r="I1024" s="41"/>
      <c r="J1024" s="42"/>
      <c r="K1024" s="42"/>
      <c r="L1024" s="43"/>
    </row>
    <row r="1025" spans="1:12" x14ac:dyDescent="0.25">
      <c r="A1025" s="41"/>
      <c r="B1025" s="41"/>
      <c r="C1025" s="41"/>
      <c r="D1025" s="41"/>
      <c r="E1025" s="41"/>
      <c r="F1025" s="41"/>
      <c r="G1025" s="41"/>
      <c r="H1025" s="41"/>
      <c r="I1025" s="41"/>
      <c r="J1025" s="42"/>
      <c r="K1025" s="42"/>
      <c r="L1025" s="43"/>
    </row>
    <row r="1026" spans="1:12" x14ac:dyDescent="0.25">
      <c r="A1026" s="41"/>
      <c r="B1026" s="41"/>
      <c r="C1026" s="41"/>
      <c r="D1026" s="41"/>
      <c r="E1026" s="41"/>
      <c r="F1026" s="41"/>
      <c r="G1026" s="41"/>
      <c r="H1026" s="41"/>
      <c r="I1026" s="41"/>
      <c r="J1026" s="42"/>
      <c r="K1026" s="42"/>
      <c r="L1026" s="43"/>
    </row>
    <row r="1027" spans="1:12" x14ac:dyDescent="0.25">
      <c r="A1027" s="41"/>
      <c r="B1027" s="41"/>
      <c r="C1027" s="41"/>
      <c r="D1027" s="41"/>
      <c r="E1027" s="41"/>
      <c r="F1027" s="41"/>
      <c r="G1027" s="41"/>
      <c r="H1027" s="41"/>
      <c r="I1027" s="41"/>
      <c r="J1027" s="42"/>
      <c r="K1027" s="42"/>
      <c r="L1027" s="43"/>
    </row>
    <row r="1028" spans="1:12" x14ac:dyDescent="0.25">
      <c r="A1028" s="41"/>
      <c r="B1028" s="41"/>
      <c r="C1028" s="41"/>
      <c r="D1028" s="41"/>
      <c r="E1028" s="41"/>
      <c r="F1028" s="41"/>
      <c r="G1028" s="41"/>
      <c r="H1028" s="41"/>
      <c r="I1028" s="41"/>
      <c r="J1028" s="42"/>
      <c r="K1028" s="42"/>
      <c r="L1028" s="43"/>
    </row>
    <row r="1029" spans="1:12" x14ac:dyDescent="0.25">
      <c r="A1029" s="41"/>
      <c r="B1029" s="41"/>
      <c r="C1029" s="41"/>
      <c r="D1029" s="41"/>
      <c r="E1029" s="41"/>
      <c r="F1029" s="41"/>
      <c r="G1029" s="41"/>
      <c r="H1029" s="41"/>
      <c r="I1029" s="41"/>
      <c r="J1029" s="42"/>
      <c r="K1029" s="42"/>
      <c r="L1029" s="43"/>
    </row>
    <row r="1030" spans="1:12" x14ac:dyDescent="0.25">
      <c r="A1030" s="41"/>
      <c r="B1030" s="41"/>
      <c r="C1030" s="41"/>
      <c r="D1030" s="41"/>
      <c r="E1030" s="41"/>
      <c r="F1030" s="41"/>
      <c r="G1030" s="41"/>
      <c r="H1030" s="41"/>
      <c r="I1030" s="41"/>
      <c r="J1030" s="42"/>
      <c r="K1030" s="42"/>
      <c r="L1030" s="43"/>
    </row>
    <row r="1031" spans="1:12" x14ac:dyDescent="0.25">
      <c r="A1031" s="41"/>
      <c r="B1031" s="41"/>
      <c r="C1031" s="41"/>
      <c r="D1031" s="41"/>
      <c r="E1031" s="41"/>
      <c r="F1031" s="41"/>
      <c r="G1031" s="41"/>
      <c r="H1031" s="41"/>
      <c r="I1031" s="41"/>
      <c r="J1031" s="42"/>
      <c r="K1031" s="42"/>
      <c r="L1031" s="43"/>
    </row>
    <row r="1032" spans="1:12" x14ac:dyDescent="0.25">
      <c r="A1032" s="41"/>
      <c r="B1032" s="41"/>
      <c r="C1032" s="41"/>
      <c r="D1032" s="41"/>
      <c r="E1032" s="41"/>
      <c r="F1032" s="41"/>
      <c r="G1032" s="41"/>
      <c r="H1032" s="41"/>
      <c r="I1032" s="41"/>
      <c r="J1032" s="42"/>
      <c r="K1032" s="42"/>
      <c r="L1032" s="43"/>
    </row>
  </sheetData>
  <autoFilter ref="A5:L112">
    <sortState ref="A6:L112">
      <sortCondition ref="L6:L112"/>
      <sortCondition ref="A6:A112"/>
      <sortCondition descending="1" ref="B6:B112"/>
      <sortCondition ref="C6:C112"/>
      <sortCondition ref="D6:D112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12">
      <formula1>"Yes,No"</formula1>
    </dataValidation>
    <dataValidation type="list" allowBlank="1" showInputMessage="1" showErrorMessage="1" sqref="C6:C112">
      <formula1>Agencies</formula1>
    </dataValidation>
    <dataValidation type="list" allowBlank="1" showInputMessage="1" showErrorMessage="1" sqref="B6:B112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411-SAED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2017-07-31T15:01:54Z</dcterms:created>
  <dcterms:modified xsi:type="dcterms:W3CDTF">2017-07-31T15:01:54Z</dcterms:modified>
</cp:coreProperties>
</file>