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3380" windowHeight="7395" tabRatio="869" activeTab="0"/>
  </bookViews>
  <sheets>
    <sheet name="356 PreSort Mail FY09" sheetId="1" r:id="rId1"/>
  </sheets>
  <externalReferences>
    <externalReference r:id="rId4"/>
  </externalReferences>
  <definedNames>
    <definedName name="Agencies">'[1]Agency Names'!$A$3:$A$29</definedName>
    <definedName name="All_Budget_Codes_Agency_Division_Subdiv" localSheetId="0">#REF!</definedName>
    <definedName name="All_Budget_Codes_Agency_Division_Subdiv">#REF!</definedName>
    <definedName name="ItemSummary">#REF!</definedName>
  </definedNames>
  <calcPr fullCalcOnLoad="1"/>
</workbook>
</file>

<file path=xl/sharedStrings.xml><?xml version="1.0" encoding="utf-8"?>
<sst xmlns="http://schemas.openxmlformats.org/spreadsheetml/2006/main" count="599" uniqueCount="21">
  <si>
    <t>Department of Labor</t>
  </si>
  <si>
    <t>Division of Revenue</t>
  </si>
  <si>
    <t>Quantity</t>
  </si>
  <si>
    <t>Agency Name</t>
  </si>
  <si>
    <t>Type of Mail</t>
  </si>
  <si>
    <t>5 Digit</t>
  </si>
  <si>
    <t>3 Digit</t>
  </si>
  <si>
    <t>AADC</t>
  </si>
  <si>
    <t>MAADC</t>
  </si>
  <si>
    <t>PreSort</t>
  </si>
  <si>
    <t>Single</t>
  </si>
  <si>
    <t>Contract Price</t>
  </si>
  <si>
    <t>Total</t>
  </si>
  <si>
    <t>Government Support Services</t>
  </si>
  <si>
    <t>Presort</t>
  </si>
  <si>
    <t>Fees</t>
  </si>
  <si>
    <t>Residual Postage</t>
  </si>
  <si>
    <t>TOTAL</t>
  </si>
  <si>
    <t>DTI - Dover</t>
  </si>
  <si>
    <t>DTI - New Castle</t>
  </si>
  <si>
    <t>Mailroom Systems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</si>
</sst>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/d/yy;@"/>
    <numFmt numFmtId="166" formatCode="0000000000"/>
    <numFmt numFmtId="167" formatCode="mm/dd/yyyy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165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44" fontId="0" fillId="0" borderId="0" xfId="0" applyNumberFormat="1" applyAlignment="1">
      <alignment/>
    </xf>
    <xf numFmtId="3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000%20-%20Vendor%20Usage%20Reports\Usage%202008\489%20Office%20Printing%20Supplies%20Multipurpose%20Paper\Office%20DepotFeb%20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FFICE DEPOT 0208"/>
      <sheetName val="Usage Data"/>
      <sheetName val="Form Instructions"/>
      <sheetName val="Data Definitions"/>
      <sheetName val="Agency Names"/>
      <sheetName val="Budget Codes"/>
      <sheetName val="Budget Codes AgyDivSub"/>
    </sheetNames>
    <sheetDataSet>
      <sheetData sheetId="4">
        <row r="3">
          <cell r="A3" t="str">
            <v>Agency Names:</v>
          </cell>
        </row>
        <row r="4">
          <cell r="A4" t="str">
            <v>Advisory Council for Exceptional Citizens</v>
          </cell>
        </row>
        <row r="5">
          <cell r="A5" t="str">
            <v>Delaware National Guard</v>
          </cell>
        </row>
        <row r="6">
          <cell r="A6" t="str">
            <v>Department of Agriculture</v>
          </cell>
        </row>
        <row r="7">
          <cell r="A7" t="str">
            <v>Department of Correction</v>
          </cell>
        </row>
        <row r="8">
          <cell r="A8" t="str">
            <v>Department of Education</v>
          </cell>
        </row>
        <row r="9">
          <cell r="A9" t="str">
            <v>Department of Elections</v>
          </cell>
        </row>
        <row r="10">
          <cell r="A10" t="str">
            <v>Department of Finance</v>
          </cell>
        </row>
        <row r="11">
          <cell r="A11" t="str">
            <v>Department of Health &amp; Social Services</v>
          </cell>
        </row>
        <row r="12">
          <cell r="A12" t="str">
            <v>Department of Labor</v>
          </cell>
        </row>
        <row r="13">
          <cell r="A13" t="str">
            <v>Department of  Safety and Homeland Security</v>
          </cell>
        </row>
        <row r="14">
          <cell r="A14" t="str">
            <v>Department of State</v>
          </cell>
        </row>
        <row r="15">
          <cell r="A15" t="str">
            <v>Department of Transportation</v>
          </cell>
        </row>
        <row r="16">
          <cell r="A16" t="str">
            <v>Department of Technology and Information</v>
          </cell>
        </row>
        <row r="17">
          <cell r="A17" t="str">
            <v>Executive</v>
          </cell>
        </row>
        <row r="18">
          <cell r="A18" t="str">
            <v>Fire Prevention Commission</v>
          </cell>
        </row>
        <row r="19">
          <cell r="A19" t="str">
            <v>Higher Education Department</v>
          </cell>
        </row>
        <row r="20">
          <cell r="A20" t="str">
            <v>Judicial Department</v>
          </cell>
        </row>
        <row r="21">
          <cell r="A21" t="str">
            <v>Legal Department</v>
          </cell>
        </row>
        <row r="22">
          <cell r="A22" t="str">
            <v>Legislative</v>
          </cell>
        </row>
        <row r="23">
          <cell r="A23" t="str">
            <v>Department of Natural Resources &amp; Environmental Control</v>
          </cell>
        </row>
        <row r="24">
          <cell r="A24" t="str">
            <v>Other Elective Offices</v>
          </cell>
        </row>
        <row r="25">
          <cell r="A25" t="str">
            <v>Services for Children, Youth &amp; Families</v>
          </cell>
        </row>
        <row r="26">
          <cell r="A26" t="str">
            <v>School District</v>
          </cell>
        </row>
        <row r="27">
          <cell r="A27" t="str">
            <v>OTHER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4:P292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6.140625" style="0" bestFit="1" customWidth="1"/>
    <col min="7" max="8" width="10.421875" style="0" bestFit="1" customWidth="1"/>
    <col min="12" max="12" width="10.421875" style="0" bestFit="1" customWidth="1"/>
    <col min="15" max="15" width="10.421875" style="0" bestFit="1" customWidth="1"/>
    <col min="16" max="16" width="8.8515625" style="1" customWidth="1"/>
  </cols>
  <sheetData>
    <row r="4" spans="2:15" ht="15">
      <c r="B4" t="s">
        <v>3</v>
      </c>
      <c r="D4" t="s">
        <v>4</v>
      </c>
      <c r="F4" t="s">
        <v>2</v>
      </c>
      <c r="G4" t="s">
        <v>5</v>
      </c>
      <c r="H4" t="s">
        <v>6</v>
      </c>
      <c r="I4" t="s">
        <v>7</v>
      </c>
      <c r="J4" t="s">
        <v>8</v>
      </c>
      <c r="K4" t="s">
        <v>9</v>
      </c>
      <c r="L4" t="s">
        <v>10</v>
      </c>
      <c r="M4" t="s">
        <v>11</v>
      </c>
      <c r="O4" t="s">
        <v>12</v>
      </c>
    </row>
    <row r="5" spans="1:16" ht="15">
      <c r="A5" s="2" t="s">
        <v>20</v>
      </c>
      <c r="B5" t="s">
        <v>13</v>
      </c>
      <c r="D5" t="s">
        <v>14</v>
      </c>
      <c r="F5">
        <v>260776</v>
      </c>
      <c r="G5">
        <v>182280</v>
      </c>
      <c r="H5">
        <v>49135</v>
      </c>
      <c r="I5">
        <v>5366</v>
      </c>
      <c r="J5">
        <v>1945</v>
      </c>
      <c r="K5">
        <v>163</v>
      </c>
      <c r="L5">
        <v>21887</v>
      </c>
      <c r="P5" s="1">
        <v>39630</v>
      </c>
    </row>
    <row r="6" spans="1:16" ht="15">
      <c r="A6" s="2" t="s">
        <v>20</v>
      </c>
      <c r="B6" t="s">
        <v>15</v>
      </c>
      <c r="G6">
        <v>2916.48</v>
      </c>
      <c r="H6">
        <v>786.16</v>
      </c>
      <c r="I6">
        <v>85.85600000000001</v>
      </c>
      <c r="J6">
        <v>31.12</v>
      </c>
      <c r="K6">
        <v>2.608</v>
      </c>
      <c r="L6">
        <v>218.87</v>
      </c>
      <c r="P6" s="1">
        <v>39630</v>
      </c>
    </row>
    <row r="7" spans="1:16" ht="15">
      <c r="A7" s="2" t="s">
        <v>20</v>
      </c>
      <c r="B7" t="s">
        <v>16</v>
      </c>
      <c r="H7">
        <v>1080.97</v>
      </c>
      <c r="I7">
        <v>155.614</v>
      </c>
      <c r="J7">
        <v>93.36</v>
      </c>
      <c r="K7">
        <v>9.943</v>
      </c>
      <c r="L7">
        <v>2144.926</v>
      </c>
      <c r="P7" s="1">
        <v>39630</v>
      </c>
    </row>
    <row r="8" spans="1:16" ht="15">
      <c r="A8" s="2" t="s">
        <v>20</v>
      </c>
      <c r="B8" t="s">
        <v>17</v>
      </c>
      <c r="G8">
        <v>2916.48</v>
      </c>
      <c r="H8">
        <v>1867.13</v>
      </c>
      <c r="I8">
        <v>241.47000000000003</v>
      </c>
      <c r="J8">
        <v>124.48</v>
      </c>
      <c r="K8">
        <v>12.551</v>
      </c>
      <c r="L8">
        <v>2363.796</v>
      </c>
      <c r="O8">
        <v>7525.907000000001</v>
      </c>
      <c r="P8" s="1">
        <v>39630</v>
      </c>
    </row>
    <row r="9" spans="1:16" ht="15">
      <c r="A9" s="2" t="s">
        <v>20</v>
      </c>
      <c r="P9" s="1">
        <v>39630</v>
      </c>
    </row>
    <row r="10" spans="1:16" ht="15">
      <c r="A10" s="2" t="s">
        <v>20</v>
      </c>
      <c r="B10" t="s">
        <v>0</v>
      </c>
      <c r="D10" t="s">
        <v>14</v>
      </c>
      <c r="F10">
        <v>37948</v>
      </c>
      <c r="G10">
        <v>25210</v>
      </c>
      <c r="H10">
        <v>6256</v>
      </c>
      <c r="I10">
        <v>543</v>
      </c>
      <c r="J10">
        <v>228</v>
      </c>
      <c r="K10">
        <v>4606</v>
      </c>
      <c r="L10">
        <v>1105</v>
      </c>
      <c r="P10" s="1">
        <v>39630</v>
      </c>
    </row>
    <row r="11" spans="1:16" ht="15">
      <c r="A11" s="2" t="s">
        <v>20</v>
      </c>
      <c r="B11" t="s">
        <v>15</v>
      </c>
      <c r="G11">
        <v>403.36</v>
      </c>
      <c r="H11">
        <v>100.096</v>
      </c>
      <c r="I11">
        <v>8.688</v>
      </c>
      <c r="J11">
        <v>3.648</v>
      </c>
      <c r="K11">
        <v>73.696</v>
      </c>
      <c r="L11">
        <v>11.05</v>
      </c>
      <c r="P11" s="1">
        <v>39630</v>
      </c>
    </row>
    <row r="12" spans="1:16" ht="15">
      <c r="A12" s="2" t="s">
        <v>20</v>
      </c>
      <c r="B12" t="s">
        <v>16</v>
      </c>
      <c r="H12">
        <v>137.632</v>
      </c>
      <c r="I12">
        <v>15.747000000000002</v>
      </c>
      <c r="J12">
        <v>10.944</v>
      </c>
      <c r="K12">
        <v>280.966</v>
      </c>
      <c r="L12">
        <v>108.29</v>
      </c>
      <c r="P12" s="1">
        <v>39630</v>
      </c>
    </row>
    <row r="13" spans="1:16" ht="15">
      <c r="A13" s="2" t="s">
        <v>20</v>
      </c>
      <c r="B13" t="s">
        <v>17</v>
      </c>
      <c r="G13">
        <v>403.36</v>
      </c>
      <c r="H13">
        <v>237.728</v>
      </c>
      <c r="I13">
        <v>24.435000000000002</v>
      </c>
      <c r="J13">
        <v>14.592</v>
      </c>
      <c r="K13">
        <v>354.66200000000003</v>
      </c>
      <c r="L13">
        <v>119.34</v>
      </c>
      <c r="O13">
        <v>1154.117</v>
      </c>
      <c r="P13" s="1">
        <v>39630</v>
      </c>
    </row>
    <row r="14" spans="1:16" ht="15">
      <c r="A14" s="2" t="s">
        <v>20</v>
      </c>
      <c r="P14" s="1">
        <v>39630</v>
      </c>
    </row>
    <row r="15" spans="1:16" ht="15">
      <c r="A15" s="2" t="s">
        <v>20</v>
      </c>
      <c r="B15" t="s">
        <v>18</v>
      </c>
      <c r="D15" t="s">
        <v>14</v>
      </c>
      <c r="F15">
        <v>151866</v>
      </c>
      <c r="G15">
        <v>108497</v>
      </c>
      <c r="H15">
        <v>30361</v>
      </c>
      <c r="I15">
        <v>3398</v>
      </c>
      <c r="J15">
        <v>1192</v>
      </c>
      <c r="K15">
        <v>6488</v>
      </c>
      <c r="L15">
        <v>1930</v>
      </c>
      <c r="P15" s="1">
        <v>39630</v>
      </c>
    </row>
    <row r="16" spans="1:16" ht="15">
      <c r="A16" s="2" t="s">
        <v>20</v>
      </c>
      <c r="B16" t="s">
        <v>15</v>
      </c>
      <c r="G16">
        <v>1735.952</v>
      </c>
      <c r="H16">
        <v>485.776</v>
      </c>
      <c r="I16">
        <v>54.368</v>
      </c>
      <c r="J16">
        <v>19.072</v>
      </c>
      <c r="K16">
        <v>103.808</v>
      </c>
      <c r="L16">
        <v>19.3</v>
      </c>
      <c r="P16" s="1">
        <v>39630</v>
      </c>
    </row>
    <row r="17" spans="1:16" ht="15">
      <c r="A17" s="2" t="s">
        <v>20</v>
      </c>
      <c r="B17" t="s">
        <v>16</v>
      </c>
      <c r="H17">
        <v>667.942</v>
      </c>
      <c r="I17">
        <v>98.542</v>
      </c>
      <c r="J17">
        <v>57.216</v>
      </c>
      <c r="K17">
        <v>395.768</v>
      </c>
      <c r="L17">
        <v>189.14000000000001</v>
      </c>
      <c r="P17" s="1">
        <v>39630</v>
      </c>
    </row>
    <row r="18" spans="1:16" ht="15">
      <c r="A18" s="2" t="s">
        <v>20</v>
      </c>
      <c r="B18" t="s">
        <v>17</v>
      </c>
      <c r="G18">
        <v>1735.952</v>
      </c>
      <c r="H18">
        <v>1153.718</v>
      </c>
      <c r="I18">
        <v>152.91</v>
      </c>
      <c r="J18">
        <v>76.288</v>
      </c>
      <c r="K18">
        <v>499.57599999999996</v>
      </c>
      <c r="L18">
        <v>208.44000000000003</v>
      </c>
      <c r="O18">
        <v>3826.884</v>
      </c>
      <c r="P18" s="1">
        <v>39630</v>
      </c>
    </row>
    <row r="19" spans="1:16" ht="15">
      <c r="A19" s="2" t="s">
        <v>20</v>
      </c>
      <c r="P19" s="1">
        <v>39630</v>
      </c>
    </row>
    <row r="20" spans="1:16" ht="15">
      <c r="A20" s="2" t="s">
        <v>20</v>
      </c>
      <c r="B20" t="s">
        <v>19</v>
      </c>
      <c r="D20" t="s">
        <v>14</v>
      </c>
      <c r="F20">
        <v>146100</v>
      </c>
      <c r="G20">
        <v>120949</v>
      </c>
      <c r="H20">
        <v>13085</v>
      </c>
      <c r="I20">
        <v>1018</v>
      </c>
      <c r="J20">
        <v>409</v>
      </c>
      <c r="K20">
        <v>9646</v>
      </c>
      <c r="L20">
        <v>993</v>
      </c>
      <c r="P20" s="1">
        <v>39630</v>
      </c>
    </row>
    <row r="21" spans="1:16" ht="15">
      <c r="A21" s="2" t="s">
        <v>20</v>
      </c>
      <c r="B21" t="s">
        <v>15</v>
      </c>
      <c r="G21">
        <v>1935.184</v>
      </c>
      <c r="H21">
        <v>209.36</v>
      </c>
      <c r="I21">
        <v>16.288</v>
      </c>
      <c r="J21">
        <v>6.5440000000000005</v>
      </c>
      <c r="K21">
        <v>154.336</v>
      </c>
      <c r="L21">
        <v>9.93</v>
      </c>
      <c r="P21" s="1">
        <v>39630</v>
      </c>
    </row>
    <row r="22" spans="1:16" ht="15">
      <c r="A22" s="2" t="s">
        <v>20</v>
      </c>
      <c r="B22" t="s">
        <v>16</v>
      </c>
      <c r="H22">
        <v>287.87</v>
      </c>
      <c r="I22">
        <v>29.522000000000002</v>
      </c>
      <c r="J22">
        <v>19.632</v>
      </c>
      <c r="K22">
        <v>588.406</v>
      </c>
      <c r="L22">
        <v>97.31400000000001</v>
      </c>
      <c r="P22" s="1">
        <v>39630</v>
      </c>
    </row>
    <row r="23" spans="1:16" ht="15">
      <c r="A23" s="2" t="s">
        <v>20</v>
      </c>
      <c r="B23" t="s">
        <v>17</v>
      </c>
      <c r="G23">
        <v>1935.184</v>
      </c>
      <c r="H23">
        <v>497.23</v>
      </c>
      <c r="I23">
        <v>45.81</v>
      </c>
      <c r="J23">
        <v>26.176000000000002</v>
      </c>
      <c r="K23">
        <v>742.742</v>
      </c>
      <c r="L23">
        <v>107.244</v>
      </c>
      <c r="O23">
        <v>3354.386</v>
      </c>
      <c r="P23" s="1">
        <v>39630</v>
      </c>
    </row>
    <row r="24" spans="1:16" ht="15">
      <c r="A24" s="2" t="s">
        <v>20</v>
      </c>
      <c r="P24" s="1">
        <v>39630</v>
      </c>
    </row>
    <row r="25" spans="1:16" ht="15">
      <c r="A25" s="2" t="s">
        <v>20</v>
      </c>
      <c r="B25" t="s">
        <v>1</v>
      </c>
      <c r="D25" t="s">
        <v>14</v>
      </c>
      <c r="F25">
        <v>39280</v>
      </c>
      <c r="G25">
        <v>26541</v>
      </c>
      <c r="H25">
        <v>8290</v>
      </c>
      <c r="I25">
        <v>858</v>
      </c>
      <c r="J25">
        <v>388</v>
      </c>
      <c r="K25">
        <v>2257</v>
      </c>
      <c r="L25">
        <v>946</v>
      </c>
      <c r="P25" s="1">
        <v>39630</v>
      </c>
    </row>
    <row r="26" spans="1:16" ht="15">
      <c r="A26" s="2" t="s">
        <v>20</v>
      </c>
      <c r="B26" t="s">
        <v>15</v>
      </c>
      <c r="G26">
        <v>663.5250000000001</v>
      </c>
      <c r="H26">
        <v>207.25</v>
      </c>
      <c r="I26">
        <v>21.450000000000003</v>
      </c>
      <c r="J26">
        <v>9.700000000000001</v>
      </c>
      <c r="K26">
        <v>56.425000000000004</v>
      </c>
      <c r="L26">
        <v>9.46</v>
      </c>
      <c r="P26" s="1">
        <v>39630</v>
      </c>
    </row>
    <row r="27" spans="1:16" ht="15">
      <c r="A27" s="2" t="s">
        <v>20</v>
      </c>
      <c r="B27" t="s">
        <v>16</v>
      </c>
      <c r="H27">
        <v>182.38</v>
      </c>
      <c r="I27">
        <v>24.882</v>
      </c>
      <c r="J27">
        <v>18.624</v>
      </c>
      <c r="K27">
        <v>137.677</v>
      </c>
      <c r="L27">
        <v>92.708</v>
      </c>
      <c r="P27" s="1">
        <v>39630</v>
      </c>
    </row>
    <row r="28" spans="1:16" ht="15">
      <c r="A28" s="2" t="s">
        <v>20</v>
      </c>
      <c r="B28" t="s">
        <v>17</v>
      </c>
      <c r="G28">
        <v>663.5250000000001</v>
      </c>
      <c r="H28">
        <v>389.63</v>
      </c>
      <c r="I28">
        <v>46.33200000000001</v>
      </c>
      <c r="J28">
        <v>28.323999999999998</v>
      </c>
      <c r="K28">
        <v>194.102</v>
      </c>
      <c r="L28">
        <v>102.168</v>
      </c>
      <c r="O28">
        <v>1424.0810000000006</v>
      </c>
      <c r="P28" s="1">
        <v>39630</v>
      </c>
    </row>
    <row r="29" spans="1:16" ht="15">
      <c r="A29" s="2" t="s">
        <v>20</v>
      </c>
      <c r="B29" t="s">
        <v>13</v>
      </c>
      <c r="D29" t="s">
        <v>14</v>
      </c>
      <c r="F29">
        <v>307096</v>
      </c>
      <c r="G29">
        <v>239061</v>
      </c>
      <c r="H29">
        <v>39591</v>
      </c>
      <c r="I29">
        <v>5087</v>
      </c>
      <c r="J29">
        <v>1733</v>
      </c>
      <c r="K29">
        <v>1432</v>
      </c>
      <c r="L29">
        <v>20192</v>
      </c>
      <c r="P29" s="1">
        <v>39661</v>
      </c>
    </row>
    <row r="30" spans="1:16" ht="15">
      <c r="A30" s="2" t="s">
        <v>20</v>
      </c>
      <c r="B30" t="s">
        <v>15</v>
      </c>
      <c r="G30">
        <v>3585.915</v>
      </c>
      <c r="H30">
        <v>593.865</v>
      </c>
      <c r="I30">
        <v>76.30499999999999</v>
      </c>
      <c r="J30">
        <v>25.994999999999997</v>
      </c>
      <c r="K30">
        <v>21.48</v>
      </c>
      <c r="L30">
        <v>201.92000000000002</v>
      </c>
      <c r="P30" s="1">
        <v>39661</v>
      </c>
    </row>
    <row r="31" spans="1:16" ht="15">
      <c r="A31" s="2" t="s">
        <v>20</v>
      </c>
      <c r="B31" t="s">
        <v>16</v>
      </c>
      <c r="H31">
        <v>871.002</v>
      </c>
      <c r="I31">
        <v>137.349</v>
      </c>
      <c r="J31">
        <v>77.985</v>
      </c>
      <c r="K31">
        <v>100.24000000000001</v>
      </c>
      <c r="L31">
        <v>1938.432</v>
      </c>
      <c r="P31" s="1">
        <v>39661</v>
      </c>
    </row>
    <row r="32" spans="1:16" ht="15">
      <c r="A32" s="2" t="s">
        <v>20</v>
      </c>
      <c r="B32" t="s">
        <v>17</v>
      </c>
      <c r="G32">
        <v>3585.915</v>
      </c>
      <c r="H32">
        <v>1464.867</v>
      </c>
      <c r="I32">
        <v>213.654</v>
      </c>
      <c r="J32">
        <v>103.97999999999999</v>
      </c>
      <c r="K32">
        <v>121.72000000000001</v>
      </c>
      <c r="L32">
        <v>2140.352</v>
      </c>
      <c r="O32">
        <v>7630.487999999999</v>
      </c>
      <c r="P32" s="1">
        <v>39661</v>
      </c>
    </row>
    <row r="33" spans="1:16" ht="15">
      <c r="A33" s="2" t="s">
        <v>20</v>
      </c>
      <c r="P33" s="1">
        <v>39661</v>
      </c>
    </row>
    <row r="34" spans="1:16" ht="15">
      <c r="A34" s="2" t="s">
        <v>20</v>
      </c>
      <c r="B34" t="s">
        <v>0</v>
      </c>
      <c r="D34" t="s">
        <v>14</v>
      </c>
      <c r="F34">
        <v>7221</v>
      </c>
      <c r="G34">
        <v>4133</v>
      </c>
      <c r="H34">
        <v>1994</v>
      </c>
      <c r="I34">
        <v>268</v>
      </c>
      <c r="J34">
        <v>51</v>
      </c>
      <c r="K34">
        <v>367</v>
      </c>
      <c r="L34">
        <v>408</v>
      </c>
      <c r="P34" s="1">
        <v>39661</v>
      </c>
    </row>
    <row r="35" spans="1:16" ht="15">
      <c r="A35" s="2" t="s">
        <v>20</v>
      </c>
      <c r="B35" t="s">
        <v>15</v>
      </c>
      <c r="G35">
        <v>61.995</v>
      </c>
      <c r="H35">
        <v>29.91</v>
      </c>
      <c r="I35">
        <v>4.02</v>
      </c>
      <c r="J35">
        <v>0.765</v>
      </c>
      <c r="K35">
        <v>5.505</v>
      </c>
      <c r="L35">
        <v>4.08</v>
      </c>
      <c r="P35" s="1">
        <v>39661</v>
      </c>
    </row>
    <row r="36" spans="1:16" ht="15">
      <c r="A36" s="2" t="s">
        <v>20</v>
      </c>
      <c r="B36" t="s">
        <v>16</v>
      </c>
      <c r="H36">
        <v>43.867999999999995</v>
      </c>
      <c r="I36">
        <v>7.236</v>
      </c>
      <c r="J36">
        <v>2.295</v>
      </c>
      <c r="K36">
        <v>25.69</v>
      </c>
      <c r="L36">
        <v>39.168</v>
      </c>
      <c r="P36" s="1">
        <v>39661</v>
      </c>
    </row>
    <row r="37" spans="1:16" ht="15">
      <c r="A37" s="2" t="s">
        <v>20</v>
      </c>
      <c r="B37" t="s">
        <v>17</v>
      </c>
      <c r="G37">
        <v>61.995</v>
      </c>
      <c r="H37">
        <v>73.77799999999999</v>
      </c>
      <c r="I37">
        <v>11.256</v>
      </c>
      <c r="J37">
        <v>3.06</v>
      </c>
      <c r="K37">
        <v>31.195</v>
      </c>
      <c r="L37">
        <v>43.248</v>
      </c>
      <c r="O37">
        <v>224.53199999999998</v>
      </c>
      <c r="P37" s="1">
        <v>39661</v>
      </c>
    </row>
    <row r="38" spans="1:16" ht="15">
      <c r="A38" s="2" t="s">
        <v>20</v>
      </c>
      <c r="P38" s="1">
        <v>39661</v>
      </c>
    </row>
    <row r="39" spans="1:16" ht="15">
      <c r="A39" s="2" t="s">
        <v>20</v>
      </c>
      <c r="B39" t="s">
        <v>18</v>
      </c>
      <c r="D39" t="s">
        <v>14</v>
      </c>
      <c r="F39">
        <v>123014</v>
      </c>
      <c r="G39">
        <v>94701</v>
      </c>
      <c r="H39">
        <v>16820</v>
      </c>
      <c r="I39">
        <v>2513</v>
      </c>
      <c r="J39">
        <v>823</v>
      </c>
      <c r="K39">
        <v>5398</v>
      </c>
      <c r="L39">
        <v>2759</v>
      </c>
      <c r="P39" s="1">
        <v>39661</v>
      </c>
    </row>
    <row r="40" spans="1:16" ht="15">
      <c r="A40" s="2" t="s">
        <v>20</v>
      </c>
      <c r="B40" t="s">
        <v>15</v>
      </c>
      <c r="G40">
        <v>1420.5149999999999</v>
      </c>
      <c r="H40">
        <v>252.29999999999998</v>
      </c>
      <c r="I40">
        <v>37.695</v>
      </c>
      <c r="J40">
        <v>12.344999999999999</v>
      </c>
      <c r="K40">
        <v>80.97</v>
      </c>
      <c r="L40">
        <v>27.59</v>
      </c>
      <c r="P40" s="1">
        <v>39661</v>
      </c>
    </row>
    <row r="41" spans="1:16" ht="15">
      <c r="A41" s="2" t="s">
        <v>20</v>
      </c>
      <c r="B41" t="s">
        <v>16</v>
      </c>
      <c r="H41">
        <v>370.03999999999996</v>
      </c>
      <c r="I41">
        <v>67.851</v>
      </c>
      <c r="J41">
        <v>37.035</v>
      </c>
      <c r="K41">
        <v>377.86</v>
      </c>
      <c r="L41">
        <v>264.86400000000003</v>
      </c>
      <c r="P41" s="1">
        <v>39661</v>
      </c>
    </row>
    <row r="42" spans="1:16" ht="15">
      <c r="A42" s="2" t="s">
        <v>20</v>
      </c>
      <c r="B42" t="s">
        <v>17</v>
      </c>
      <c r="G42">
        <v>1420.5149999999999</v>
      </c>
      <c r="H42">
        <v>622.3399999999999</v>
      </c>
      <c r="I42">
        <v>105.54599999999999</v>
      </c>
      <c r="J42">
        <v>49.379999999999995</v>
      </c>
      <c r="K42">
        <v>458.83000000000004</v>
      </c>
      <c r="L42">
        <v>292.454</v>
      </c>
      <c r="O42">
        <v>2949.065</v>
      </c>
      <c r="P42" s="1">
        <v>39661</v>
      </c>
    </row>
    <row r="43" spans="1:16" ht="15">
      <c r="A43" s="2" t="s">
        <v>20</v>
      </c>
      <c r="P43" s="1">
        <v>39661</v>
      </c>
    </row>
    <row r="44" spans="1:16" ht="15">
      <c r="A44" s="2" t="s">
        <v>20</v>
      </c>
      <c r="B44" t="s">
        <v>19</v>
      </c>
      <c r="D44" t="s">
        <v>14</v>
      </c>
      <c r="F44">
        <v>160235</v>
      </c>
      <c r="G44">
        <v>132599</v>
      </c>
      <c r="H44">
        <v>10957</v>
      </c>
      <c r="I44">
        <v>823</v>
      </c>
      <c r="J44">
        <v>282</v>
      </c>
      <c r="K44">
        <v>12119</v>
      </c>
      <c r="L44">
        <v>3455</v>
      </c>
      <c r="P44" s="1">
        <v>39661</v>
      </c>
    </row>
    <row r="45" spans="1:16" ht="15">
      <c r="A45" s="2" t="s">
        <v>20</v>
      </c>
      <c r="B45" t="s">
        <v>15</v>
      </c>
      <c r="G45">
        <v>1988.985</v>
      </c>
      <c r="H45">
        <v>164.355</v>
      </c>
      <c r="I45">
        <v>12.344999999999999</v>
      </c>
      <c r="J45">
        <v>4.2299999999999995</v>
      </c>
      <c r="K45">
        <v>181.785</v>
      </c>
      <c r="L45">
        <v>34.550000000000004</v>
      </c>
      <c r="P45" s="1">
        <v>39661</v>
      </c>
    </row>
    <row r="46" spans="1:16" ht="15">
      <c r="A46" s="2" t="s">
        <v>20</v>
      </c>
      <c r="B46" t="s">
        <v>16</v>
      </c>
      <c r="H46">
        <v>241.05399999999997</v>
      </c>
      <c r="I46">
        <v>22.221</v>
      </c>
      <c r="J46">
        <v>12.69</v>
      </c>
      <c r="K46">
        <v>848.33</v>
      </c>
      <c r="L46">
        <v>331.68</v>
      </c>
      <c r="P46" s="1">
        <v>39661</v>
      </c>
    </row>
    <row r="47" spans="1:16" ht="15">
      <c r="A47" s="2" t="s">
        <v>20</v>
      </c>
      <c r="B47" t="s">
        <v>17</v>
      </c>
      <c r="G47">
        <v>1988.985</v>
      </c>
      <c r="H47">
        <v>405.409</v>
      </c>
      <c r="I47">
        <v>34.566</v>
      </c>
      <c r="J47">
        <v>16.919999999999998</v>
      </c>
      <c r="K47">
        <v>1030.115</v>
      </c>
      <c r="L47">
        <v>366.23</v>
      </c>
      <c r="O47">
        <v>3842.225</v>
      </c>
      <c r="P47" s="1">
        <v>39661</v>
      </c>
    </row>
    <row r="48" spans="1:16" ht="15">
      <c r="A48" s="2" t="s">
        <v>20</v>
      </c>
      <c r="P48" s="1">
        <v>39661</v>
      </c>
    </row>
    <row r="49" spans="1:16" ht="15">
      <c r="A49" s="2" t="s">
        <v>20</v>
      </c>
      <c r="B49" t="s">
        <v>1</v>
      </c>
      <c r="D49" t="s">
        <v>14</v>
      </c>
      <c r="F49">
        <v>32055</v>
      </c>
      <c r="G49">
        <v>21251</v>
      </c>
      <c r="H49">
        <v>7332</v>
      </c>
      <c r="I49">
        <v>830</v>
      </c>
      <c r="J49">
        <v>357</v>
      </c>
      <c r="K49">
        <v>1247</v>
      </c>
      <c r="L49">
        <v>1038</v>
      </c>
      <c r="P49" s="1">
        <v>39661</v>
      </c>
    </row>
    <row r="50" spans="1:16" ht="15">
      <c r="A50" s="2" t="s">
        <v>20</v>
      </c>
      <c r="B50" t="s">
        <v>15</v>
      </c>
      <c r="G50">
        <v>318.765</v>
      </c>
      <c r="H50">
        <v>109.97999999999999</v>
      </c>
      <c r="I50">
        <v>12.45</v>
      </c>
      <c r="J50">
        <v>5.3549999999999995</v>
      </c>
      <c r="K50">
        <v>18.705</v>
      </c>
      <c r="L50">
        <v>10.38</v>
      </c>
      <c r="P50" s="1">
        <v>39661</v>
      </c>
    </row>
    <row r="51" spans="1:16" ht="15">
      <c r="A51" s="2" t="s">
        <v>20</v>
      </c>
      <c r="B51" t="s">
        <v>16</v>
      </c>
      <c r="H51">
        <v>161.304</v>
      </c>
      <c r="I51">
        <v>22.41</v>
      </c>
      <c r="J51">
        <v>16.064999999999998</v>
      </c>
      <c r="K51">
        <v>87.29</v>
      </c>
      <c r="L51">
        <v>99.648</v>
      </c>
      <c r="P51" s="1">
        <v>39661</v>
      </c>
    </row>
    <row r="52" spans="1:16" ht="15">
      <c r="A52" s="2" t="s">
        <v>20</v>
      </c>
      <c r="B52" t="s">
        <v>17</v>
      </c>
      <c r="G52">
        <v>318.765</v>
      </c>
      <c r="H52">
        <v>271.284</v>
      </c>
      <c r="I52">
        <v>34.86</v>
      </c>
      <c r="J52">
        <v>21.419999999999998</v>
      </c>
      <c r="K52">
        <v>105.995</v>
      </c>
      <c r="L52">
        <v>110.02799999999999</v>
      </c>
      <c r="O52">
        <v>862.352</v>
      </c>
      <c r="P52" s="1">
        <v>39661</v>
      </c>
    </row>
    <row r="53" spans="1:16" ht="15">
      <c r="A53" s="2" t="s">
        <v>20</v>
      </c>
      <c r="B53" t="s">
        <v>13</v>
      </c>
      <c r="D53" t="s">
        <v>14</v>
      </c>
      <c r="F53">
        <v>242100</v>
      </c>
      <c r="G53">
        <v>164319</v>
      </c>
      <c r="H53">
        <v>50190</v>
      </c>
      <c r="I53">
        <v>6061</v>
      </c>
      <c r="J53">
        <v>2151</v>
      </c>
      <c r="K53">
        <v>972</v>
      </c>
      <c r="L53">
        <v>18407</v>
      </c>
      <c r="P53" s="1">
        <v>39692</v>
      </c>
    </row>
    <row r="54" spans="1:16" ht="15">
      <c r="A54" s="2" t="s">
        <v>20</v>
      </c>
      <c r="B54" t="s">
        <v>15</v>
      </c>
      <c r="G54">
        <v>2464.785</v>
      </c>
      <c r="H54">
        <v>752.85</v>
      </c>
      <c r="I54">
        <v>90.91499999999999</v>
      </c>
      <c r="J54">
        <v>32.265</v>
      </c>
      <c r="K54">
        <v>14.58</v>
      </c>
      <c r="L54">
        <v>184.07</v>
      </c>
      <c r="P54" s="1">
        <v>39692</v>
      </c>
    </row>
    <row r="55" spans="1:16" ht="15">
      <c r="A55" s="2" t="s">
        <v>20</v>
      </c>
      <c r="B55" t="s">
        <v>16</v>
      </c>
      <c r="H55">
        <v>1104.1799999999998</v>
      </c>
      <c r="I55">
        <v>163.647</v>
      </c>
      <c r="J55">
        <v>96.795</v>
      </c>
      <c r="K55">
        <v>68.04</v>
      </c>
      <c r="L55">
        <v>1767.0720000000001</v>
      </c>
      <c r="P55" s="1">
        <v>39692</v>
      </c>
    </row>
    <row r="56" spans="1:16" ht="15">
      <c r="A56" s="2" t="s">
        <v>20</v>
      </c>
      <c r="B56" t="s">
        <v>17</v>
      </c>
      <c r="G56">
        <v>2464.785</v>
      </c>
      <c r="H56">
        <v>1857.0299999999997</v>
      </c>
      <c r="I56">
        <v>254.56199999999998</v>
      </c>
      <c r="J56">
        <v>129.06</v>
      </c>
      <c r="K56">
        <v>82.62</v>
      </c>
      <c r="L56">
        <v>1951.142</v>
      </c>
      <c r="O56">
        <v>6739.199</v>
      </c>
      <c r="P56" s="1">
        <v>39692</v>
      </c>
    </row>
    <row r="57" spans="1:16" ht="15">
      <c r="A57" s="2" t="s">
        <v>20</v>
      </c>
      <c r="P57" s="1">
        <v>39692</v>
      </c>
    </row>
    <row r="58" spans="1:16" ht="15">
      <c r="A58" s="2" t="s">
        <v>20</v>
      </c>
      <c r="B58" t="s">
        <v>0</v>
      </c>
      <c r="D58" t="s">
        <v>14</v>
      </c>
      <c r="F58">
        <v>34333</v>
      </c>
      <c r="G58">
        <v>24599</v>
      </c>
      <c r="H58">
        <v>5605</v>
      </c>
      <c r="I58">
        <v>634</v>
      </c>
      <c r="J58">
        <v>376</v>
      </c>
      <c r="K58">
        <v>2434</v>
      </c>
      <c r="L58">
        <v>685</v>
      </c>
      <c r="P58" s="1">
        <v>39692</v>
      </c>
    </row>
    <row r="59" spans="1:16" ht="15">
      <c r="A59" s="2" t="s">
        <v>20</v>
      </c>
      <c r="B59" t="s">
        <v>15</v>
      </c>
      <c r="G59">
        <v>368.985</v>
      </c>
      <c r="H59">
        <v>84.075</v>
      </c>
      <c r="I59">
        <v>9.51</v>
      </c>
      <c r="J59">
        <v>5.64</v>
      </c>
      <c r="K59">
        <v>36.51</v>
      </c>
      <c r="L59">
        <v>6.8500000000000005</v>
      </c>
      <c r="P59" s="1">
        <v>39692</v>
      </c>
    </row>
    <row r="60" spans="1:16" ht="15">
      <c r="A60" s="2" t="s">
        <v>20</v>
      </c>
      <c r="B60" t="s">
        <v>16</v>
      </c>
      <c r="H60">
        <v>123.30999999999999</v>
      </c>
      <c r="I60">
        <v>17.118</v>
      </c>
      <c r="J60">
        <v>16.919999999999998</v>
      </c>
      <c r="K60">
        <v>170.38000000000002</v>
      </c>
      <c r="L60">
        <v>65.76</v>
      </c>
      <c r="P60" s="1">
        <v>39692</v>
      </c>
    </row>
    <row r="61" spans="1:16" ht="15">
      <c r="A61" s="2" t="s">
        <v>20</v>
      </c>
      <c r="B61" t="s">
        <v>17</v>
      </c>
      <c r="G61">
        <v>368.985</v>
      </c>
      <c r="H61">
        <v>207.385</v>
      </c>
      <c r="I61">
        <v>26.628</v>
      </c>
      <c r="J61">
        <v>22.56</v>
      </c>
      <c r="K61">
        <v>206.89000000000001</v>
      </c>
      <c r="L61">
        <v>72.61</v>
      </c>
      <c r="O61">
        <v>905.058</v>
      </c>
      <c r="P61" s="1">
        <v>39692</v>
      </c>
    </row>
    <row r="62" spans="1:16" ht="15">
      <c r="A62" s="2" t="s">
        <v>20</v>
      </c>
      <c r="P62" s="1">
        <v>39692</v>
      </c>
    </row>
    <row r="63" spans="1:16" ht="15">
      <c r="A63" s="2" t="s">
        <v>20</v>
      </c>
      <c r="B63" t="s">
        <v>18</v>
      </c>
      <c r="D63" t="s">
        <v>14</v>
      </c>
      <c r="F63">
        <v>139465</v>
      </c>
      <c r="G63">
        <v>107297</v>
      </c>
      <c r="H63">
        <v>17844</v>
      </c>
      <c r="I63">
        <v>2914</v>
      </c>
      <c r="J63">
        <v>1101</v>
      </c>
      <c r="K63">
        <v>6613</v>
      </c>
      <c r="L63">
        <v>3696</v>
      </c>
      <c r="P63" s="1">
        <v>39692</v>
      </c>
    </row>
    <row r="64" spans="1:16" ht="15">
      <c r="A64" s="2" t="s">
        <v>20</v>
      </c>
      <c r="B64" t="s">
        <v>15</v>
      </c>
      <c r="G64">
        <v>1609.455</v>
      </c>
      <c r="H64">
        <v>267.65999999999997</v>
      </c>
      <c r="I64">
        <v>43.71</v>
      </c>
      <c r="J64">
        <v>16.515</v>
      </c>
      <c r="K64">
        <v>99.195</v>
      </c>
      <c r="L64">
        <v>36.96</v>
      </c>
      <c r="P64" s="1">
        <v>39692</v>
      </c>
    </row>
    <row r="65" spans="1:16" ht="15">
      <c r="A65" s="2" t="s">
        <v>20</v>
      </c>
      <c r="B65" t="s">
        <v>16</v>
      </c>
      <c r="H65">
        <v>392.568</v>
      </c>
      <c r="I65">
        <v>78.678</v>
      </c>
      <c r="J65">
        <v>49.545</v>
      </c>
      <c r="K65">
        <v>462.91</v>
      </c>
      <c r="L65">
        <v>354.81600000000003</v>
      </c>
      <c r="P65" s="1">
        <v>39692</v>
      </c>
    </row>
    <row r="66" spans="1:16" ht="15">
      <c r="A66" s="2" t="s">
        <v>20</v>
      </c>
      <c r="B66" t="s">
        <v>17</v>
      </c>
      <c r="G66">
        <v>1609.455</v>
      </c>
      <c r="H66">
        <v>660.228</v>
      </c>
      <c r="I66">
        <v>122.388</v>
      </c>
      <c r="J66">
        <v>66.06</v>
      </c>
      <c r="K66">
        <v>562.105</v>
      </c>
      <c r="L66">
        <v>391.776</v>
      </c>
      <c r="O66">
        <v>3412.0119999999997</v>
      </c>
      <c r="P66" s="1">
        <v>39692</v>
      </c>
    </row>
    <row r="67" spans="1:16" ht="15">
      <c r="A67" s="2" t="s">
        <v>20</v>
      </c>
      <c r="P67" s="1">
        <v>39692</v>
      </c>
    </row>
    <row r="68" spans="1:16" ht="15">
      <c r="A68" s="2" t="s">
        <v>20</v>
      </c>
      <c r="B68" t="s">
        <v>19</v>
      </c>
      <c r="D68" t="s">
        <v>14</v>
      </c>
      <c r="F68">
        <v>231630</v>
      </c>
      <c r="G68">
        <v>200443</v>
      </c>
      <c r="H68">
        <v>13047</v>
      </c>
      <c r="I68">
        <v>959</v>
      </c>
      <c r="J68">
        <v>394</v>
      </c>
      <c r="K68">
        <v>15399</v>
      </c>
      <c r="L68">
        <v>1388</v>
      </c>
      <c r="P68" s="1">
        <v>39692</v>
      </c>
    </row>
    <row r="69" spans="1:16" ht="15">
      <c r="A69" s="2" t="s">
        <v>20</v>
      </c>
      <c r="B69" t="s">
        <v>15</v>
      </c>
      <c r="G69">
        <v>3006.645</v>
      </c>
      <c r="H69">
        <v>195.70499999999998</v>
      </c>
      <c r="I69">
        <v>14.385</v>
      </c>
      <c r="J69">
        <v>5.91</v>
      </c>
      <c r="K69">
        <v>230.98499999999999</v>
      </c>
      <c r="L69">
        <v>13.88</v>
      </c>
      <c r="P69" s="1">
        <v>39692</v>
      </c>
    </row>
    <row r="70" spans="1:16" ht="15">
      <c r="A70" s="2" t="s">
        <v>20</v>
      </c>
      <c r="B70" t="s">
        <v>16</v>
      </c>
      <c r="H70">
        <v>287.034</v>
      </c>
      <c r="I70">
        <v>25.893</v>
      </c>
      <c r="J70">
        <v>17.73</v>
      </c>
      <c r="K70">
        <v>1077.93</v>
      </c>
      <c r="L70">
        <v>133.248</v>
      </c>
      <c r="P70" s="1">
        <v>39692</v>
      </c>
    </row>
    <row r="71" spans="1:16" ht="15">
      <c r="A71" s="2" t="s">
        <v>20</v>
      </c>
      <c r="B71" t="s">
        <v>17</v>
      </c>
      <c r="G71">
        <v>3006.645</v>
      </c>
      <c r="H71">
        <v>482.739</v>
      </c>
      <c r="I71">
        <v>40.278</v>
      </c>
      <c r="J71">
        <v>23.64</v>
      </c>
      <c r="K71">
        <v>1308.915</v>
      </c>
      <c r="L71">
        <v>147.128</v>
      </c>
      <c r="O71">
        <v>5009.344999999999</v>
      </c>
      <c r="P71" s="1">
        <v>39692</v>
      </c>
    </row>
    <row r="72" spans="1:16" ht="15">
      <c r="A72" s="2" t="s">
        <v>20</v>
      </c>
      <c r="P72" s="1">
        <v>39692</v>
      </c>
    </row>
    <row r="73" spans="1:16" ht="15">
      <c r="A73" s="2" t="s">
        <v>20</v>
      </c>
      <c r="B73" t="s">
        <v>1</v>
      </c>
      <c r="D73" t="s">
        <v>14</v>
      </c>
      <c r="F73">
        <v>35058</v>
      </c>
      <c r="G73">
        <v>23861</v>
      </c>
      <c r="H73">
        <v>7554</v>
      </c>
      <c r="I73">
        <v>1004</v>
      </c>
      <c r="J73">
        <v>472</v>
      </c>
      <c r="K73">
        <v>1665</v>
      </c>
      <c r="L73">
        <v>502</v>
      </c>
      <c r="P73" s="1">
        <v>39692</v>
      </c>
    </row>
    <row r="74" spans="1:16" ht="15">
      <c r="A74" s="2" t="s">
        <v>20</v>
      </c>
      <c r="B74" t="s">
        <v>15</v>
      </c>
      <c r="G74">
        <v>357.91499999999996</v>
      </c>
      <c r="H74">
        <v>113.31</v>
      </c>
      <c r="I74">
        <v>15.059999999999999</v>
      </c>
      <c r="J74">
        <v>7.08</v>
      </c>
      <c r="K74">
        <v>24.974999999999998</v>
      </c>
      <c r="L74">
        <v>5.0200000000000005</v>
      </c>
      <c r="P74" s="1">
        <v>39692</v>
      </c>
    </row>
    <row r="75" spans="1:16" ht="15">
      <c r="A75" s="2" t="s">
        <v>20</v>
      </c>
      <c r="B75" t="s">
        <v>16</v>
      </c>
      <c r="H75">
        <v>166.188</v>
      </c>
      <c r="I75">
        <v>27.108</v>
      </c>
      <c r="J75">
        <v>21.24</v>
      </c>
      <c r="K75">
        <v>116.55000000000001</v>
      </c>
      <c r="L75">
        <v>48.192</v>
      </c>
      <c r="P75" s="1">
        <v>39692</v>
      </c>
    </row>
    <row r="76" spans="1:16" ht="15">
      <c r="A76" s="2" t="s">
        <v>20</v>
      </c>
      <c r="B76" t="s">
        <v>17</v>
      </c>
      <c r="G76">
        <v>357.91499999999996</v>
      </c>
      <c r="H76">
        <v>279.498</v>
      </c>
      <c r="I76">
        <v>42.168</v>
      </c>
      <c r="J76">
        <v>28.32</v>
      </c>
      <c r="K76">
        <v>141.525</v>
      </c>
      <c r="L76">
        <v>53.212</v>
      </c>
      <c r="O76">
        <v>902.638</v>
      </c>
      <c r="P76" s="1">
        <v>39692</v>
      </c>
    </row>
    <row r="77" spans="1:16" ht="60">
      <c r="A77" s="2" t="s">
        <v>20</v>
      </c>
      <c r="B77" s="3" t="s">
        <v>13</v>
      </c>
      <c r="D77" t="s">
        <v>14</v>
      </c>
      <c r="F77" s="9">
        <f>SUM(G77+H77+I77+J77+K77+L77)</f>
        <v>225556</v>
      </c>
      <c r="G77" s="9">
        <v>165761</v>
      </c>
      <c r="H77" s="9">
        <v>37224</v>
      </c>
      <c r="I77" s="9">
        <v>4763</v>
      </c>
      <c r="J77" s="9">
        <v>1832</v>
      </c>
      <c r="K77" s="9">
        <v>129</v>
      </c>
      <c r="L77" s="9">
        <v>15847</v>
      </c>
      <c r="M77" s="4"/>
      <c r="N77" s="4"/>
      <c r="O77" s="4"/>
      <c r="P77" s="1">
        <v>39722</v>
      </c>
    </row>
    <row r="78" spans="1:16" ht="15">
      <c r="A78" s="2" t="s">
        <v>20</v>
      </c>
      <c r="B78" s="6" t="s">
        <v>15</v>
      </c>
      <c r="G78" s="8">
        <f>SUM(G77*0.015)</f>
        <v>2486.415</v>
      </c>
      <c r="H78" s="8">
        <f>SUM(H77*0.015)</f>
        <v>558.36</v>
      </c>
      <c r="I78" s="8">
        <f>SUM(I77*0.015)</f>
        <v>71.445</v>
      </c>
      <c r="J78" s="8">
        <f>SUM(J77*0.015)</f>
        <v>27.48</v>
      </c>
      <c r="K78" s="8">
        <f>SUM(K77*0.015)</f>
        <v>1.9349999999999998</v>
      </c>
      <c r="L78" s="8">
        <f>SUM(L77*0.01)</f>
        <v>158.47</v>
      </c>
      <c r="M78" s="5"/>
      <c r="N78" s="5"/>
      <c r="O78" s="5"/>
      <c r="P78" s="1">
        <v>39722</v>
      </c>
    </row>
    <row r="79" spans="1:16" ht="15">
      <c r="A79" s="2" t="s">
        <v>20</v>
      </c>
      <c r="B79" s="6" t="s">
        <v>16</v>
      </c>
      <c r="G79" s="8"/>
      <c r="H79" s="8">
        <f>SUM(H77*0.022)</f>
        <v>818.928</v>
      </c>
      <c r="I79" s="8">
        <f>SUM(I77*0.027)</f>
        <v>128.601</v>
      </c>
      <c r="J79" s="8">
        <f>SUM(J77*0.045)</f>
        <v>82.44</v>
      </c>
      <c r="K79" s="8">
        <f>SUM(K77*0.07)</f>
        <v>9.030000000000001</v>
      </c>
      <c r="L79" s="8">
        <f>SUM(L77*0.096)</f>
        <v>1521.3120000000001</v>
      </c>
      <c r="M79" s="5"/>
      <c r="N79" s="5"/>
      <c r="O79" s="5"/>
      <c r="P79" s="1">
        <v>39722</v>
      </c>
    </row>
    <row r="80" spans="1:16" ht="15">
      <c r="A80" s="2" t="s">
        <v>20</v>
      </c>
      <c r="B80" s="7" t="s">
        <v>17</v>
      </c>
      <c r="G80" s="8">
        <f aca="true" t="shared" si="0" ref="G80:L80">SUM(G78+G79)</f>
        <v>2486.415</v>
      </c>
      <c r="H80" s="8">
        <f t="shared" si="0"/>
        <v>1377.288</v>
      </c>
      <c r="I80" s="8">
        <f t="shared" si="0"/>
        <v>200.046</v>
      </c>
      <c r="J80" s="8">
        <f t="shared" si="0"/>
        <v>109.92</v>
      </c>
      <c r="K80" s="8">
        <f t="shared" si="0"/>
        <v>10.965000000000002</v>
      </c>
      <c r="L80" s="8">
        <f t="shared" si="0"/>
        <v>1679.7820000000002</v>
      </c>
      <c r="M80" s="5"/>
      <c r="N80" s="5"/>
      <c r="O80" s="8">
        <f>SUM(G80:L80)</f>
        <v>5864.416</v>
      </c>
      <c r="P80" s="1">
        <v>39722</v>
      </c>
    </row>
    <row r="81" spans="1:16" ht="15">
      <c r="A81" s="2" t="s">
        <v>20</v>
      </c>
      <c r="B81" s="7"/>
      <c r="G81" s="5"/>
      <c r="H81" s="5"/>
      <c r="I81" s="5"/>
      <c r="J81" s="5"/>
      <c r="K81" s="5"/>
      <c r="L81" s="5"/>
      <c r="M81" s="5"/>
      <c r="N81" s="5"/>
      <c r="O81" s="5"/>
      <c r="P81" s="1">
        <v>39722</v>
      </c>
    </row>
    <row r="82" spans="1:16" ht="15">
      <c r="A82" s="2" t="s">
        <v>20</v>
      </c>
      <c r="B82" s="4" t="s">
        <v>0</v>
      </c>
      <c r="C82" s="4"/>
      <c r="D82" s="4" t="s">
        <v>14</v>
      </c>
      <c r="E82" s="4"/>
      <c r="F82" s="9">
        <f>SUM(G82+H82+I82+J82+K82+L82)</f>
        <v>16216</v>
      </c>
      <c r="G82" s="9">
        <v>9850</v>
      </c>
      <c r="H82" s="9">
        <v>4240</v>
      </c>
      <c r="I82" s="9">
        <v>603</v>
      </c>
      <c r="J82" s="9">
        <v>208</v>
      </c>
      <c r="K82" s="9">
        <v>905</v>
      </c>
      <c r="L82" s="9">
        <v>410</v>
      </c>
      <c r="M82" s="4"/>
      <c r="P82" s="1">
        <v>39722</v>
      </c>
    </row>
    <row r="83" spans="1:16" ht="15">
      <c r="A83" s="2" t="s">
        <v>20</v>
      </c>
      <c r="B83" s="6" t="s">
        <v>15</v>
      </c>
      <c r="G83" s="8">
        <f>SUM(G82*0.015)</f>
        <v>147.75</v>
      </c>
      <c r="H83" s="8">
        <f>SUM(H82*0.015)</f>
        <v>63.599999999999994</v>
      </c>
      <c r="I83" s="8">
        <f>SUM(I82*0.015)</f>
        <v>9.045</v>
      </c>
      <c r="J83" s="8">
        <f>SUM(J82*0.015)</f>
        <v>3.12</v>
      </c>
      <c r="K83" s="8">
        <f>SUM(K82*0.015)</f>
        <v>13.575</v>
      </c>
      <c r="L83" s="8">
        <f>SUM(L82*0.01)</f>
        <v>4.1</v>
      </c>
      <c r="M83" s="5"/>
      <c r="N83" s="5"/>
      <c r="O83" s="5"/>
      <c r="P83" s="1">
        <v>39722</v>
      </c>
    </row>
    <row r="84" spans="1:16" ht="15">
      <c r="A84" s="2" t="s">
        <v>20</v>
      </c>
      <c r="B84" s="6" t="s">
        <v>16</v>
      </c>
      <c r="G84" s="8"/>
      <c r="H84" s="8">
        <f>SUM(H82*0.022)</f>
        <v>93.28</v>
      </c>
      <c r="I84" s="8">
        <f>SUM(I82*0.027)</f>
        <v>16.281</v>
      </c>
      <c r="J84" s="8">
        <f>SUM(J82*0.045)</f>
        <v>9.36</v>
      </c>
      <c r="K84" s="8">
        <f>SUM(K82*0.07)</f>
        <v>63.35000000000001</v>
      </c>
      <c r="L84" s="8">
        <f>SUM(L82*0.096)</f>
        <v>39.36</v>
      </c>
      <c r="P84" s="1">
        <v>39722</v>
      </c>
    </row>
    <row r="85" spans="1:16" ht="15">
      <c r="A85" s="2" t="s">
        <v>20</v>
      </c>
      <c r="B85" s="7" t="s">
        <v>17</v>
      </c>
      <c r="G85" s="8">
        <f aca="true" t="shared" si="1" ref="G85:L85">SUM(G83+G84)</f>
        <v>147.75</v>
      </c>
      <c r="H85" s="8">
        <f t="shared" si="1"/>
        <v>156.88</v>
      </c>
      <c r="I85" s="8">
        <f t="shared" si="1"/>
        <v>25.326</v>
      </c>
      <c r="J85" s="8">
        <f t="shared" si="1"/>
        <v>12.48</v>
      </c>
      <c r="K85" s="8">
        <f t="shared" si="1"/>
        <v>76.92500000000001</v>
      </c>
      <c r="L85" s="8">
        <f t="shared" si="1"/>
        <v>43.46</v>
      </c>
      <c r="O85" s="8">
        <f>SUM(G85:L85)</f>
        <v>462.821</v>
      </c>
      <c r="P85" s="1">
        <v>39722</v>
      </c>
    </row>
    <row r="86" spans="1:16" ht="15">
      <c r="A86" s="2" t="s">
        <v>20</v>
      </c>
      <c r="P86" s="1">
        <v>39722</v>
      </c>
    </row>
    <row r="87" spans="1:16" ht="15">
      <c r="A87" s="2" t="s">
        <v>20</v>
      </c>
      <c r="B87" t="s">
        <v>18</v>
      </c>
      <c r="D87" t="s">
        <v>14</v>
      </c>
      <c r="F87" s="9">
        <f>SUM(G87+H87+I87+J87+K87+L87)</f>
        <v>106801</v>
      </c>
      <c r="G87" s="9">
        <v>87264</v>
      </c>
      <c r="H87" s="9">
        <v>11052</v>
      </c>
      <c r="I87" s="9">
        <v>1688</v>
      </c>
      <c r="J87" s="9">
        <v>713</v>
      </c>
      <c r="K87" s="9">
        <v>3112</v>
      </c>
      <c r="L87" s="9">
        <v>2972</v>
      </c>
      <c r="P87" s="1">
        <v>39722</v>
      </c>
    </row>
    <row r="88" spans="1:16" ht="15">
      <c r="A88" s="2" t="s">
        <v>20</v>
      </c>
      <c r="B88" s="6" t="s">
        <v>15</v>
      </c>
      <c r="G88" s="8">
        <f>SUM(G87*0.015)</f>
        <v>1308.96</v>
      </c>
      <c r="H88" s="8">
        <f>SUM(H87*0.015)</f>
        <v>165.78</v>
      </c>
      <c r="I88" s="8">
        <f>SUM(I87*0.015)</f>
        <v>25.32</v>
      </c>
      <c r="J88" s="8">
        <f>SUM(J87*0.015)</f>
        <v>10.695</v>
      </c>
      <c r="K88" s="8">
        <f>SUM(K87*0.015)</f>
        <v>46.68</v>
      </c>
      <c r="L88" s="8">
        <f>SUM(L87*0.01)</f>
        <v>29.72</v>
      </c>
      <c r="P88" s="1">
        <v>39722</v>
      </c>
    </row>
    <row r="89" spans="1:16" ht="15">
      <c r="A89" s="2" t="s">
        <v>20</v>
      </c>
      <c r="B89" s="6" t="s">
        <v>16</v>
      </c>
      <c r="G89" s="8"/>
      <c r="H89" s="8">
        <f>SUM(H87*0.022)</f>
        <v>243.14399999999998</v>
      </c>
      <c r="I89" s="8">
        <f>SUM(I87*0.027)</f>
        <v>45.576</v>
      </c>
      <c r="J89" s="8">
        <f>SUM(J87*0.045)</f>
        <v>32.085</v>
      </c>
      <c r="K89" s="8">
        <f>SUM(K87*0.07)</f>
        <v>217.84000000000003</v>
      </c>
      <c r="L89" s="8">
        <f>SUM(L87*0.096)</f>
        <v>285.312</v>
      </c>
      <c r="P89" s="1">
        <v>39722</v>
      </c>
    </row>
    <row r="90" spans="1:16" ht="15">
      <c r="A90" s="2" t="s">
        <v>20</v>
      </c>
      <c r="B90" s="7" t="s">
        <v>17</v>
      </c>
      <c r="G90" s="8">
        <f>SUM(G88+G89)</f>
        <v>1308.96</v>
      </c>
      <c r="H90" s="8">
        <f>SUM(H89+H88)</f>
        <v>408.924</v>
      </c>
      <c r="I90" s="8">
        <f>SUM(I88+I89)</f>
        <v>70.896</v>
      </c>
      <c r="J90" s="8">
        <f>SUM(J88+J89)</f>
        <v>42.78</v>
      </c>
      <c r="K90" s="8">
        <f>SUM(K89+K88)</f>
        <v>264.52000000000004</v>
      </c>
      <c r="L90" s="8">
        <f>SUM(L88+L89)</f>
        <v>315.03200000000004</v>
      </c>
      <c r="O90" s="8">
        <f>SUM(G90:N90)</f>
        <v>2411.112</v>
      </c>
      <c r="P90" s="1">
        <v>39722</v>
      </c>
    </row>
    <row r="91" spans="1:16" ht="15">
      <c r="A91" s="2" t="s">
        <v>20</v>
      </c>
      <c r="P91" s="1">
        <v>39722</v>
      </c>
    </row>
    <row r="92" spans="1:16" ht="15">
      <c r="A92" s="2" t="s">
        <v>20</v>
      </c>
      <c r="B92" t="s">
        <v>19</v>
      </c>
      <c r="D92" t="s">
        <v>14</v>
      </c>
      <c r="F92" s="9">
        <f>SUM(G92+H92+I92+J92+K92+L92)</f>
        <v>251585</v>
      </c>
      <c r="G92" s="9">
        <v>201640</v>
      </c>
      <c r="H92" s="9">
        <v>15980</v>
      </c>
      <c r="I92" s="9">
        <v>2782</v>
      </c>
      <c r="J92" s="9">
        <v>962</v>
      </c>
      <c r="K92" s="9">
        <v>27783</v>
      </c>
      <c r="L92" s="9">
        <v>2438</v>
      </c>
      <c r="P92" s="1">
        <v>39722</v>
      </c>
    </row>
    <row r="93" spans="1:16" ht="15">
      <c r="A93" s="2" t="s">
        <v>20</v>
      </c>
      <c r="B93" s="6" t="s">
        <v>15</v>
      </c>
      <c r="G93" s="8">
        <f>SUM(G92*0.015)</f>
        <v>3024.6</v>
      </c>
      <c r="H93" s="8">
        <f>SUM(H92*0.015)</f>
        <v>239.7</v>
      </c>
      <c r="I93" s="8">
        <f>SUM(I92*0.015)</f>
        <v>41.73</v>
      </c>
      <c r="J93" s="8">
        <f>SUM(J92*0.015)</f>
        <v>14.43</v>
      </c>
      <c r="K93" s="8">
        <f>SUM(K92*0.015)</f>
        <v>416.745</v>
      </c>
      <c r="L93" s="8">
        <f>SUM(L92*0.01)</f>
        <v>24.38</v>
      </c>
      <c r="P93" s="1">
        <v>39722</v>
      </c>
    </row>
    <row r="94" spans="1:16" ht="15">
      <c r="A94" s="2" t="s">
        <v>20</v>
      </c>
      <c r="B94" s="6" t="s">
        <v>16</v>
      </c>
      <c r="G94" s="8"/>
      <c r="H94" s="8">
        <f>SUM(H92*0.022)</f>
        <v>351.56</v>
      </c>
      <c r="I94" s="8">
        <f>SUM(I92*0.027)</f>
        <v>75.114</v>
      </c>
      <c r="J94" s="8">
        <f>SUM(J92*0.045)</f>
        <v>43.29</v>
      </c>
      <c r="K94" s="8">
        <f>SUM(K92*0.07)</f>
        <v>1944.8100000000002</v>
      </c>
      <c r="L94" s="8">
        <f>SUM(L92*0.096)</f>
        <v>234.048</v>
      </c>
      <c r="P94" s="1">
        <v>39722</v>
      </c>
    </row>
    <row r="95" spans="1:16" ht="15">
      <c r="A95" s="2" t="s">
        <v>20</v>
      </c>
      <c r="B95" s="7" t="s">
        <v>17</v>
      </c>
      <c r="G95" s="8">
        <f>SUM(G93+G94)</f>
        <v>3024.6</v>
      </c>
      <c r="H95" s="8">
        <f>SUM(H94+H93)</f>
        <v>591.26</v>
      </c>
      <c r="I95" s="8">
        <f>SUM(I93+I94)</f>
        <v>116.844</v>
      </c>
      <c r="J95" s="8">
        <f>SUM(J93+J94)</f>
        <v>57.72</v>
      </c>
      <c r="K95" s="8">
        <f>SUM(K93+K94)</f>
        <v>2361.5550000000003</v>
      </c>
      <c r="L95" s="8">
        <f>SUM(L93+L94)</f>
        <v>258.428</v>
      </c>
      <c r="O95" s="8">
        <f>SUM(G95:L95)</f>
        <v>6410.406999999999</v>
      </c>
      <c r="P95" s="1">
        <v>39722</v>
      </c>
    </row>
    <row r="96" spans="1:16" ht="15">
      <c r="A96" s="2" t="s">
        <v>20</v>
      </c>
      <c r="P96" s="1">
        <v>39722</v>
      </c>
    </row>
    <row r="97" spans="1:16" ht="15">
      <c r="A97" s="2" t="s">
        <v>20</v>
      </c>
      <c r="B97" t="s">
        <v>1</v>
      </c>
      <c r="D97" t="s">
        <v>14</v>
      </c>
      <c r="F97" s="9">
        <f>SUM(G97+H97+I97+J97+K97+L97)</f>
        <v>36963</v>
      </c>
      <c r="G97" s="9">
        <v>24383</v>
      </c>
      <c r="H97" s="9">
        <v>8717</v>
      </c>
      <c r="I97" s="9">
        <v>1059</v>
      </c>
      <c r="J97" s="9">
        <v>489</v>
      </c>
      <c r="K97" s="9">
        <v>1369</v>
      </c>
      <c r="L97" s="9">
        <v>946</v>
      </c>
      <c r="P97" s="1">
        <v>39722</v>
      </c>
    </row>
    <row r="98" spans="1:16" ht="15">
      <c r="A98" s="2" t="s">
        <v>20</v>
      </c>
      <c r="B98" s="6" t="s">
        <v>15</v>
      </c>
      <c r="G98" s="8">
        <f>SUM(G97*0.015)</f>
        <v>365.745</v>
      </c>
      <c r="H98" s="8">
        <f>SUM(H97*0.015)</f>
        <v>130.755</v>
      </c>
      <c r="I98" s="8">
        <f>SUM(I97*0.015)</f>
        <v>15.885</v>
      </c>
      <c r="J98" s="8">
        <f>SUM(J97*0.015)</f>
        <v>7.335</v>
      </c>
      <c r="K98" s="8">
        <f>SUM(K97*0.015)</f>
        <v>20.535</v>
      </c>
      <c r="L98" s="8">
        <f>SUM(L97*0.01)</f>
        <v>9.46</v>
      </c>
      <c r="P98" s="1">
        <v>39722</v>
      </c>
    </row>
    <row r="99" spans="1:16" ht="15">
      <c r="A99" s="2" t="s">
        <v>20</v>
      </c>
      <c r="B99" s="6" t="s">
        <v>16</v>
      </c>
      <c r="G99" s="8"/>
      <c r="H99" s="8">
        <f>SUM(H97*0.022)</f>
        <v>191.774</v>
      </c>
      <c r="I99" s="8">
        <f>SUM(I97*0.027)</f>
        <v>28.593</v>
      </c>
      <c r="J99" s="8">
        <f>SUM(J97*0.045)</f>
        <v>22.005</v>
      </c>
      <c r="K99" s="8">
        <f>SUM(K97*0.07)</f>
        <v>95.83000000000001</v>
      </c>
      <c r="L99" s="8">
        <f>SUM(L97*0.096)</f>
        <v>90.816</v>
      </c>
      <c r="P99" s="1">
        <v>39722</v>
      </c>
    </row>
    <row r="100" spans="1:16" ht="15">
      <c r="A100" s="2" t="s">
        <v>20</v>
      </c>
      <c r="B100" s="7" t="s">
        <v>17</v>
      </c>
      <c r="G100" s="8">
        <f>SUM(G98+G99)</f>
        <v>365.745</v>
      </c>
      <c r="H100" s="8">
        <f>SUM(H99+H98)</f>
        <v>322.529</v>
      </c>
      <c r="I100" s="8">
        <f>SUM(I98+I99)</f>
        <v>44.478</v>
      </c>
      <c r="J100" s="8">
        <f>SUM(J98+J99)</f>
        <v>29.34</v>
      </c>
      <c r="K100" s="8">
        <f>SUM(K98+K99)</f>
        <v>116.36500000000001</v>
      </c>
      <c r="L100" s="8">
        <f>SUM(L98+L99)</f>
        <v>100.27600000000001</v>
      </c>
      <c r="O100" s="8">
        <f>SUM(G100:L100)</f>
        <v>978.733</v>
      </c>
      <c r="P100" s="1">
        <v>39722</v>
      </c>
    </row>
    <row r="101" spans="1:16" ht="60">
      <c r="A101" s="2" t="s">
        <v>20</v>
      </c>
      <c r="B101" s="3" t="s">
        <v>13</v>
      </c>
      <c r="D101" t="s">
        <v>14</v>
      </c>
      <c r="F101" s="9">
        <f>SUM(G101+H101+I101+J101+K101+L101)</f>
        <v>163074</v>
      </c>
      <c r="G101" s="9">
        <v>110397</v>
      </c>
      <c r="H101" s="9">
        <v>32164</v>
      </c>
      <c r="I101" s="9">
        <v>3317</v>
      </c>
      <c r="J101" s="9">
        <v>1335</v>
      </c>
      <c r="K101" s="9">
        <v>0</v>
      </c>
      <c r="L101" s="9">
        <v>15861</v>
      </c>
      <c r="M101" s="4"/>
      <c r="N101" s="4"/>
      <c r="O101" s="4"/>
      <c r="P101" s="1">
        <v>39753</v>
      </c>
    </row>
    <row r="102" spans="1:16" ht="15">
      <c r="A102" s="2" t="s">
        <v>20</v>
      </c>
      <c r="B102" s="6" t="s">
        <v>15</v>
      </c>
      <c r="G102" s="8">
        <f>SUM(G101*0.015)</f>
        <v>1655.955</v>
      </c>
      <c r="H102" s="8">
        <f>SUM(H101*0.015)</f>
        <v>482.46</v>
      </c>
      <c r="I102" s="8">
        <f>SUM(I101*0.015)</f>
        <v>49.754999999999995</v>
      </c>
      <c r="J102" s="8">
        <f>SUM(J101*0.015)</f>
        <v>20.025</v>
      </c>
      <c r="K102" s="8">
        <f>SUM(K101*0.015)</f>
        <v>0</v>
      </c>
      <c r="L102" s="8">
        <f>SUM(L101*0.01)</f>
        <v>158.61</v>
      </c>
      <c r="M102" s="5"/>
      <c r="N102" s="5"/>
      <c r="O102" s="5"/>
      <c r="P102" s="1">
        <v>39753</v>
      </c>
    </row>
    <row r="103" spans="1:16" ht="15">
      <c r="A103" s="2" t="s">
        <v>20</v>
      </c>
      <c r="B103" s="6" t="s">
        <v>16</v>
      </c>
      <c r="G103" s="8"/>
      <c r="H103" s="8">
        <f>SUM(H101*0.022)</f>
        <v>707.608</v>
      </c>
      <c r="I103" s="8">
        <f>SUM(I101*0.027)</f>
        <v>89.559</v>
      </c>
      <c r="J103" s="8">
        <f>SUM(J101*0.045)</f>
        <v>60.074999999999996</v>
      </c>
      <c r="K103" s="8">
        <f>SUM(K101*0.07)</f>
        <v>0</v>
      </c>
      <c r="L103" s="8">
        <f>SUM(L101*0.096)</f>
        <v>1522.656</v>
      </c>
      <c r="M103" s="5"/>
      <c r="N103" s="5"/>
      <c r="O103" s="5"/>
      <c r="P103" s="1">
        <v>39753</v>
      </c>
    </row>
    <row r="104" spans="1:16" ht="15">
      <c r="A104" s="2" t="s">
        <v>20</v>
      </c>
      <c r="B104" s="7" t="s">
        <v>17</v>
      </c>
      <c r="G104" s="8">
        <f aca="true" t="shared" si="2" ref="G104:L104">SUM(G102+G103)</f>
        <v>1655.955</v>
      </c>
      <c r="H104" s="8">
        <f t="shared" si="2"/>
        <v>1190.068</v>
      </c>
      <c r="I104" s="8">
        <f t="shared" si="2"/>
        <v>139.314</v>
      </c>
      <c r="J104" s="8">
        <f t="shared" si="2"/>
        <v>80.1</v>
      </c>
      <c r="K104" s="8">
        <f t="shared" si="2"/>
        <v>0</v>
      </c>
      <c r="L104" s="8">
        <f t="shared" si="2"/>
        <v>1681.266</v>
      </c>
      <c r="M104" s="5"/>
      <c r="N104" s="5"/>
      <c r="O104" s="8">
        <f>SUM(G104:L104)</f>
        <v>4746.7029999999995</v>
      </c>
      <c r="P104" s="1">
        <v>39753</v>
      </c>
    </row>
    <row r="105" spans="1:16" ht="15">
      <c r="A105" s="2" t="s">
        <v>20</v>
      </c>
      <c r="B105" s="7"/>
      <c r="G105" s="5"/>
      <c r="H105" s="5"/>
      <c r="I105" s="5"/>
      <c r="J105" s="5"/>
      <c r="K105" s="5"/>
      <c r="L105" s="5"/>
      <c r="M105" s="5"/>
      <c r="N105" s="5"/>
      <c r="O105" s="5"/>
      <c r="P105" s="1">
        <v>39753</v>
      </c>
    </row>
    <row r="106" spans="1:16" ht="15">
      <c r="A106" s="2" t="s">
        <v>20</v>
      </c>
      <c r="B106" s="4" t="s">
        <v>0</v>
      </c>
      <c r="C106" s="4"/>
      <c r="D106" s="4" t="s">
        <v>14</v>
      </c>
      <c r="E106" s="4"/>
      <c r="F106" s="9">
        <f>SUM(G106+H106+I106+J106+K106+L106)</f>
        <v>13933</v>
      </c>
      <c r="G106" s="9">
        <v>8659</v>
      </c>
      <c r="H106" s="9">
        <v>3746</v>
      </c>
      <c r="I106" s="9">
        <v>435</v>
      </c>
      <c r="J106" s="9">
        <v>214</v>
      </c>
      <c r="K106" s="9">
        <v>636</v>
      </c>
      <c r="L106" s="9">
        <v>243</v>
      </c>
      <c r="M106" s="4"/>
      <c r="P106" s="1">
        <v>39753</v>
      </c>
    </row>
    <row r="107" spans="1:16" ht="15">
      <c r="A107" s="2" t="s">
        <v>20</v>
      </c>
      <c r="B107" s="6" t="s">
        <v>15</v>
      </c>
      <c r="G107" s="8">
        <f>SUM(G106*0.015)</f>
        <v>129.885</v>
      </c>
      <c r="H107" s="8">
        <f>SUM(H106*0.015)</f>
        <v>56.19</v>
      </c>
      <c r="I107" s="8">
        <f>SUM(I106*0.015)</f>
        <v>6.5249999999999995</v>
      </c>
      <c r="J107" s="8">
        <f>SUM(J106*0.015)</f>
        <v>3.21</v>
      </c>
      <c r="K107" s="8">
        <f>SUM(K106*0.015)</f>
        <v>9.54</v>
      </c>
      <c r="L107" s="8">
        <f>SUM(L106*0.01)</f>
        <v>2.43</v>
      </c>
      <c r="M107" s="5"/>
      <c r="N107" s="5"/>
      <c r="O107" s="5"/>
      <c r="P107" s="1">
        <v>39753</v>
      </c>
    </row>
    <row r="108" spans="1:16" ht="15">
      <c r="A108" s="2" t="s">
        <v>20</v>
      </c>
      <c r="B108" s="6" t="s">
        <v>16</v>
      </c>
      <c r="G108" s="8"/>
      <c r="H108" s="8">
        <f>SUM(H106*0.022)</f>
        <v>82.41199999999999</v>
      </c>
      <c r="I108" s="8">
        <f>SUM(I106*0.027)</f>
        <v>11.745</v>
      </c>
      <c r="J108" s="8">
        <f>SUM(J106*0.045)</f>
        <v>9.629999999999999</v>
      </c>
      <c r="K108" s="8">
        <f>SUM(K106*0.07)</f>
        <v>44.52</v>
      </c>
      <c r="L108" s="8">
        <f>SUM(L106*0.096)</f>
        <v>23.328</v>
      </c>
      <c r="P108" s="1">
        <v>39753</v>
      </c>
    </row>
    <row r="109" spans="1:16" ht="15">
      <c r="A109" s="2" t="s">
        <v>20</v>
      </c>
      <c r="B109" s="7" t="s">
        <v>17</v>
      </c>
      <c r="G109" s="8">
        <f aca="true" t="shared" si="3" ref="G109:L109">SUM(G107+G108)</f>
        <v>129.885</v>
      </c>
      <c r="H109" s="8">
        <f t="shared" si="3"/>
        <v>138.60199999999998</v>
      </c>
      <c r="I109" s="8">
        <f t="shared" si="3"/>
        <v>18.27</v>
      </c>
      <c r="J109" s="8">
        <f t="shared" si="3"/>
        <v>12.84</v>
      </c>
      <c r="K109" s="8">
        <f t="shared" si="3"/>
        <v>54.06</v>
      </c>
      <c r="L109" s="8">
        <f t="shared" si="3"/>
        <v>25.758</v>
      </c>
      <c r="O109" s="8">
        <f>SUM(G109:L109)</f>
        <v>379.4149999999999</v>
      </c>
      <c r="P109" s="1">
        <v>39753</v>
      </c>
    </row>
    <row r="110" spans="1:16" ht="15">
      <c r="A110" s="2" t="s">
        <v>20</v>
      </c>
      <c r="P110" s="1">
        <v>39753</v>
      </c>
    </row>
    <row r="111" spans="1:16" ht="15">
      <c r="A111" s="2" t="s">
        <v>20</v>
      </c>
      <c r="B111" t="s">
        <v>18</v>
      </c>
      <c r="D111" t="s">
        <v>14</v>
      </c>
      <c r="F111" s="9">
        <f>SUM(G111+H111+I111+J111+K111+L111)</f>
        <v>179057</v>
      </c>
      <c r="G111" s="9">
        <v>96262</v>
      </c>
      <c r="H111" s="9">
        <v>68376</v>
      </c>
      <c r="I111" s="9">
        <v>6156</v>
      </c>
      <c r="J111" s="9">
        <v>1525</v>
      </c>
      <c r="K111" s="9">
        <v>5884</v>
      </c>
      <c r="L111" s="9">
        <v>854</v>
      </c>
      <c r="P111" s="1">
        <v>39753</v>
      </c>
    </row>
    <row r="112" spans="1:16" ht="15">
      <c r="A112" s="2" t="s">
        <v>20</v>
      </c>
      <c r="B112" s="6" t="s">
        <v>15</v>
      </c>
      <c r="G112" s="8">
        <f>SUM(G111*0.015)</f>
        <v>1443.9299999999998</v>
      </c>
      <c r="H112" s="8">
        <f>SUM(H111*0.015)</f>
        <v>1025.6399999999999</v>
      </c>
      <c r="I112" s="8">
        <f>SUM(I111*0.015)</f>
        <v>92.34</v>
      </c>
      <c r="J112" s="8">
        <f>SUM(J111*0.015)</f>
        <v>22.875</v>
      </c>
      <c r="K112" s="8">
        <f>SUM(K111*0.015)</f>
        <v>88.25999999999999</v>
      </c>
      <c r="L112" s="8">
        <f>SUM(L111*0.01)</f>
        <v>8.540000000000001</v>
      </c>
      <c r="P112" s="1">
        <v>39753</v>
      </c>
    </row>
    <row r="113" spans="1:16" ht="15">
      <c r="A113" s="2" t="s">
        <v>20</v>
      </c>
      <c r="B113" s="6" t="s">
        <v>16</v>
      </c>
      <c r="G113" s="8"/>
      <c r="H113" s="8">
        <f>SUM(H111*0.022)</f>
        <v>1504.272</v>
      </c>
      <c r="I113" s="8">
        <f>SUM(I111*0.027)</f>
        <v>166.212</v>
      </c>
      <c r="J113" s="8">
        <f>SUM(J111*0.045)</f>
        <v>68.625</v>
      </c>
      <c r="K113" s="8">
        <f>SUM(K111*0.07)</f>
        <v>411.88000000000005</v>
      </c>
      <c r="L113" s="8">
        <f>SUM(L111*0.096)</f>
        <v>81.984</v>
      </c>
      <c r="P113" s="1">
        <v>39753</v>
      </c>
    </row>
    <row r="114" spans="1:16" ht="15">
      <c r="A114" s="2" t="s">
        <v>20</v>
      </c>
      <c r="B114" s="7" t="s">
        <v>17</v>
      </c>
      <c r="G114" s="8">
        <f>SUM(G112+G113)</f>
        <v>1443.9299999999998</v>
      </c>
      <c r="H114" s="8">
        <f>SUM(H113+H112)</f>
        <v>2529.912</v>
      </c>
      <c r="I114" s="8">
        <f>SUM(I112+I113)</f>
        <v>258.552</v>
      </c>
      <c r="J114" s="8">
        <f>SUM(J112+J113)</f>
        <v>91.5</v>
      </c>
      <c r="K114" s="8">
        <f>SUM(K113+K112)</f>
        <v>500.14000000000004</v>
      </c>
      <c r="L114" s="8">
        <f>SUM(L112+L113)</f>
        <v>90.524</v>
      </c>
      <c r="O114" s="8">
        <f>SUM(G114:N114)</f>
        <v>4914.558</v>
      </c>
      <c r="P114" s="1">
        <v>39753</v>
      </c>
    </row>
    <row r="115" spans="1:16" ht="15">
      <c r="A115" s="2" t="s">
        <v>20</v>
      </c>
      <c r="P115" s="1">
        <v>39753</v>
      </c>
    </row>
    <row r="116" spans="1:16" ht="15">
      <c r="A116" s="2" t="s">
        <v>20</v>
      </c>
      <c r="B116" t="s">
        <v>19</v>
      </c>
      <c r="D116" t="s">
        <v>14</v>
      </c>
      <c r="F116" s="9">
        <f>SUM(G116+H116+I116+J116+K116+L116)</f>
        <v>117359</v>
      </c>
      <c r="G116" s="9">
        <v>100423</v>
      </c>
      <c r="H116" s="9">
        <v>8275</v>
      </c>
      <c r="I116" s="9">
        <v>631</v>
      </c>
      <c r="J116" s="9">
        <v>315</v>
      </c>
      <c r="K116" s="9">
        <v>6578</v>
      </c>
      <c r="L116" s="9">
        <v>1137</v>
      </c>
      <c r="P116" s="1">
        <v>39753</v>
      </c>
    </row>
    <row r="117" spans="1:16" ht="15">
      <c r="A117" s="2" t="s">
        <v>20</v>
      </c>
      <c r="B117" s="6" t="s">
        <v>15</v>
      </c>
      <c r="G117" s="8">
        <f>SUM(G116*0.015)</f>
        <v>1506.345</v>
      </c>
      <c r="H117" s="8">
        <f>SUM(H116*0.015)</f>
        <v>124.125</v>
      </c>
      <c r="I117" s="8">
        <f>SUM(I116*0.015)</f>
        <v>9.465</v>
      </c>
      <c r="J117" s="8">
        <f>SUM(J116*0.015)</f>
        <v>4.725</v>
      </c>
      <c r="K117" s="8">
        <f>SUM(K116*0.015)</f>
        <v>98.67</v>
      </c>
      <c r="L117" s="8">
        <f>SUM(L116*0.01)</f>
        <v>11.370000000000001</v>
      </c>
      <c r="P117" s="1">
        <v>39753</v>
      </c>
    </row>
    <row r="118" spans="1:16" ht="15">
      <c r="A118" s="2" t="s">
        <v>20</v>
      </c>
      <c r="B118" s="6" t="s">
        <v>16</v>
      </c>
      <c r="G118" s="8"/>
      <c r="H118" s="8">
        <f>SUM(H116*0.022)</f>
        <v>182.04999999999998</v>
      </c>
      <c r="I118" s="8">
        <f>SUM(I116*0.027)</f>
        <v>17.037</v>
      </c>
      <c r="J118" s="8">
        <f>SUM(J116*0.045)</f>
        <v>14.174999999999999</v>
      </c>
      <c r="K118" s="8">
        <f>SUM(K116*0.07)</f>
        <v>460.46000000000004</v>
      </c>
      <c r="L118" s="8">
        <f>SUM(L116*0.096)</f>
        <v>109.152</v>
      </c>
      <c r="P118" s="1">
        <v>39753</v>
      </c>
    </row>
    <row r="119" spans="1:16" ht="15">
      <c r="A119" s="2" t="s">
        <v>20</v>
      </c>
      <c r="B119" s="7" t="s">
        <v>17</v>
      </c>
      <c r="G119" s="8">
        <f>SUM(G117+G118)</f>
        <v>1506.345</v>
      </c>
      <c r="H119" s="8">
        <f>SUM(H118+H117)</f>
        <v>306.17499999999995</v>
      </c>
      <c r="I119" s="8">
        <f>SUM(I117+I118)</f>
        <v>26.502</v>
      </c>
      <c r="J119" s="8">
        <f>SUM(J117+J118)</f>
        <v>18.9</v>
      </c>
      <c r="K119" s="8">
        <f>SUM(K117+K118)</f>
        <v>559.13</v>
      </c>
      <c r="L119" s="8">
        <f>SUM(L117+L118)</f>
        <v>120.522</v>
      </c>
      <c r="O119" s="8">
        <f>SUM(G119:L119)</f>
        <v>2537.574</v>
      </c>
      <c r="P119" s="1">
        <v>39753</v>
      </c>
    </row>
    <row r="120" spans="1:16" ht="15">
      <c r="A120" s="2" t="s">
        <v>20</v>
      </c>
      <c r="P120" s="1">
        <v>39753</v>
      </c>
    </row>
    <row r="121" spans="1:16" ht="15">
      <c r="A121" s="2" t="s">
        <v>20</v>
      </c>
      <c r="B121" t="s">
        <v>1</v>
      </c>
      <c r="D121" t="s">
        <v>14</v>
      </c>
      <c r="F121" s="9">
        <f>SUM(G121+H121+I121+J121+K121+L121)</f>
        <v>47785</v>
      </c>
      <c r="G121" s="9">
        <v>32080</v>
      </c>
      <c r="H121" s="9">
        <v>11400</v>
      </c>
      <c r="I121" s="9">
        <v>1348</v>
      </c>
      <c r="J121" s="9">
        <v>603</v>
      </c>
      <c r="K121" s="9">
        <v>1723</v>
      </c>
      <c r="L121" s="9">
        <v>631</v>
      </c>
      <c r="P121" s="1">
        <v>39753</v>
      </c>
    </row>
    <row r="122" spans="1:16" ht="15">
      <c r="A122" s="2" t="s">
        <v>20</v>
      </c>
      <c r="B122" s="6" t="s">
        <v>15</v>
      </c>
      <c r="G122" s="8">
        <f>SUM(G121*0.015)</f>
        <v>481.2</v>
      </c>
      <c r="H122" s="8">
        <f>SUM(H121*0.015)</f>
        <v>171</v>
      </c>
      <c r="I122" s="8">
        <f>SUM(I121*0.015)</f>
        <v>20.22</v>
      </c>
      <c r="J122" s="8">
        <f>SUM(J121*0.015)</f>
        <v>9.045</v>
      </c>
      <c r="K122" s="8">
        <f>SUM(K121*0.015)</f>
        <v>25.845</v>
      </c>
      <c r="L122" s="8">
        <f>SUM(L121*0.01)</f>
        <v>6.3100000000000005</v>
      </c>
      <c r="P122" s="1">
        <v>39753</v>
      </c>
    </row>
    <row r="123" spans="1:16" ht="15">
      <c r="A123" s="2" t="s">
        <v>20</v>
      </c>
      <c r="B123" s="6" t="s">
        <v>16</v>
      </c>
      <c r="G123" s="8"/>
      <c r="H123" s="8">
        <f>SUM(H121*0.022)</f>
        <v>250.79999999999998</v>
      </c>
      <c r="I123" s="8">
        <f>SUM(I121*0.027)</f>
        <v>36.396</v>
      </c>
      <c r="J123" s="8">
        <f>SUM(J121*0.045)</f>
        <v>27.134999999999998</v>
      </c>
      <c r="K123" s="8">
        <f>SUM(K121*0.07)</f>
        <v>120.61000000000001</v>
      </c>
      <c r="L123" s="8">
        <f>SUM(L121*0.096)</f>
        <v>60.576</v>
      </c>
      <c r="P123" s="1">
        <v>39753</v>
      </c>
    </row>
    <row r="124" spans="1:16" ht="15">
      <c r="A124" s="2" t="s">
        <v>20</v>
      </c>
      <c r="B124" s="7" t="s">
        <v>17</v>
      </c>
      <c r="G124" s="8">
        <f>SUM(G122+G123)</f>
        <v>481.2</v>
      </c>
      <c r="H124" s="8">
        <f>SUM(H123+H122)</f>
        <v>421.79999999999995</v>
      </c>
      <c r="I124" s="8">
        <f>SUM(I122+I123)</f>
        <v>56.616</v>
      </c>
      <c r="J124" s="8">
        <f>SUM(J122+J123)</f>
        <v>36.18</v>
      </c>
      <c r="K124" s="8">
        <f>SUM(K122+K123)</f>
        <v>146.455</v>
      </c>
      <c r="L124" s="8">
        <f>SUM(L122+L123)</f>
        <v>66.886</v>
      </c>
      <c r="O124" s="8">
        <f>SUM(G124:L124)</f>
        <v>1209.137</v>
      </c>
      <c r="P124" s="1">
        <v>39753</v>
      </c>
    </row>
    <row r="125" spans="1:16" ht="60">
      <c r="A125" s="2" t="s">
        <v>20</v>
      </c>
      <c r="B125" s="3" t="s">
        <v>13</v>
      </c>
      <c r="D125" t="s">
        <v>14</v>
      </c>
      <c r="F125" s="9">
        <f>SUM(G125+H125+I125+J125+K125+L125)</f>
        <v>200253</v>
      </c>
      <c r="G125" s="9">
        <v>139875</v>
      </c>
      <c r="H125" s="9">
        <v>35484</v>
      </c>
      <c r="I125" s="9">
        <v>4560</v>
      </c>
      <c r="J125" s="9">
        <v>1591</v>
      </c>
      <c r="K125" s="9">
        <v>1514</v>
      </c>
      <c r="L125" s="9">
        <v>17229</v>
      </c>
      <c r="M125" s="4"/>
      <c r="N125" s="4"/>
      <c r="O125" s="4"/>
      <c r="P125" s="1">
        <v>39783</v>
      </c>
    </row>
    <row r="126" spans="1:16" ht="15">
      <c r="A126" s="2" t="s">
        <v>20</v>
      </c>
      <c r="B126" s="6" t="s">
        <v>15</v>
      </c>
      <c r="G126" s="8">
        <f>SUM(G125*0.015)</f>
        <v>2098.125</v>
      </c>
      <c r="H126" s="8">
        <f>SUM(H125*0.015)</f>
        <v>532.26</v>
      </c>
      <c r="I126" s="8">
        <f>SUM(I125*0.015)</f>
        <v>68.39999999999999</v>
      </c>
      <c r="J126" s="8">
        <f>SUM(J125*0.015)</f>
        <v>23.865</v>
      </c>
      <c r="K126" s="8">
        <f>SUM(K125*0.015)</f>
        <v>22.71</v>
      </c>
      <c r="L126" s="8">
        <f>SUM(L125*0.01)</f>
        <v>172.29</v>
      </c>
      <c r="M126" s="5"/>
      <c r="N126" s="5"/>
      <c r="O126" s="5"/>
      <c r="P126" s="1">
        <v>39783</v>
      </c>
    </row>
    <row r="127" spans="1:16" ht="15">
      <c r="A127" s="2" t="s">
        <v>20</v>
      </c>
      <c r="B127" s="6" t="s">
        <v>16</v>
      </c>
      <c r="G127" s="8"/>
      <c r="H127" s="8">
        <f>SUM(H125*0.022)</f>
        <v>780.6479999999999</v>
      </c>
      <c r="I127" s="8">
        <f>SUM(I125*0.027)</f>
        <v>123.12</v>
      </c>
      <c r="J127" s="8">
        <f>SUM(J125*0.045)</f>
        <v>71.595</v>
      </c>
      <c r="K127" s="8">
        <f>SUM(K125*0.07)</f>
        <v>105.98</v>
      </c>
      <c r="L127" s="8">
        <f>SUM(L125*0.096)</f>
        <v>1653.984</v>
      </c>
      <c r="M127" s="5"/>
      <c r="N127" s="5"/>
      <c r="O127" s="5"/>
      <c r="P127" s="1">
        <v>39783</v>
      </c>
    </row>
    <row r="128" spans="1:16" ht="15">
      <c r="A128" s="2" t="s">
        <v>20</v>
      </c>
      <c r="B128" s="7" t="s">
        <v>17</v>
      </c>
      <c r="G128" s="8">
        <f aca="true" t="shared" si="4" ref="G128:L128">SUM(G126+G127)</f>
        <v>2098.125</v>
      </c>
      <c r="H128" s="8">
        <f t="shared" si="4"/>
        <v>1312.908</v>
      </c>
      <c r="I128" s="8">
        <f t="shared" si="4"/>
        <v>191.51999999999998</v>
      </c>
      <c r="J128" s="8">
        <f t="shared" si="4"/>
        <v>95.46</v>
      </c>
      <c r="K128" s="8">
        <f t="shared" si="4"/>
        <v>128.69</v>
      </c>
      <c r="L128" s="8">
        <f t="shared" si="4"/>
        <v>1826.274</v>
      </c>
      <c r="M128" s="5"/>
      <c r="N128" s="5"/>
      <c r="O128" s="8">
        <f>SUM(G128:L128)</f>
        <v>5652.977</v>
      </c>
      <c r="P128" s="1">
        <v>39783</v>
      </c>
    </row>
    <row r="129" spans="1:16" ht="15">
      <c r="A129" s="2" t="s">
        <v>20</v>
      </c>
      <c r="B129" s="7"/>
      <c r="G129" s="5"/>
      <c r="H129" s="5"/>
      <c r="I129" s="5"/>
      <c r="J129" s="5"/>
      <c r="K129" s="5"/>
      <c r="L129" s="5"/>
      <c r="M129" s="5"/>
      <c r="N129" s="5"/>
      <c r="O129" s="5"/>
      <c r="P129" s="1">
        <v>39783</v>
      </c>
    </row>
    <row r="130" spans="1:16" ht="15">
      <c r="A130" s="2" t="s">
        <v>20</v>
      </c>
      <c r="B130" s="4" t="s">
        <v>0</v>
      </c>
      <c r="C130" s="4"/>
      <c r="D130" s="4" t="s">
        <v>14</v>
      </c>
      <c r="E130" s="4"/>
      <c r="F130" s="9">
        <f>SUM(G130+H130+I130+J130+K130+L130)</f>
        <v>43228</v>
      </c>
      <c r="G130" s="9">
        <v>31020</v>
      </c>
      <c r="H130" s="9">
        <v>8408</v>
      </c>
      <c r="I130" s="9">
        <v>1281</v>
      </c>
      <c r="J130" s="9">
        <v>326</v>
      </c>
      <c r="K130" s="9">
        <v>1849</v>
      </c>
      <c r="L130" s="9">
        <v>344</v>
      </c>
      <c r="M130" s="4"/>
      <c r="P130" s="1">
        <v>39783</v>
      </c>
    </row>
    <row r="131" spans="1:16" ht="15">
      <c r="A131" s="2" t="s">
        <v>20</v>
      </c>
      <c r="B131" s="6" t="s">
        <v>15</v>
      </c>
      <c r="G131" s="8">
        <f>SUM(G130*0.015)</f>
        <v>465.29999999999995</v>
      </c>
      <c r="H131" s="8">
        <f>SUM(H130*0.015)</f>
        <v>126.11999999999999</v>
      </c>
      <c r="I131" s="8">
        <f>SUM(I130*0.015)</f>
        <v>19.215</v>
      </c>
      <c r="J131" s="8">
        <f>SUM(J130*0.015)</f>
        <v>4.89</v>
      </c>
      <c r="K131" s="8">
        <f>SUM(K130*0.015)</f>
        <v>27.735</v>
      </c>
      <c r="L131" s="8">
        <f>SUM(L130*0.01)</f>
        <v>3.44</v>
      </c>
      <c r="M131" s="5"/>
      <c r="N131" s="5"/>
      <c r="O131" s="5"/>
      <c r="P131" s="1">
        <v>39783</v>
      </c>
    </row>
    <row r="132" spans="1:16" ht="15">
      <c r="A132" s="2" t="s">
        <v>20</v>
      </c>
      <c r="B132" s="6" t="s">
        <v>16</v>
      </c>
      <c r="G132" s="8"/>
      <c r="H132" s="8">
        <f>SUM(H130*0.022)</f>
        <v>184.976</v>
      </c>
      <c r="I132" s="8">
        <f>SUM(I130*0.027)</f>
        <v>34.586999999999996</v>
      </c>
      <c r="J132" s="8">
        <f>SUM(J130*0.045)</f>
        <v>14.67</v>
      </c>
      <c r="K132" s="8">
        <f>SUM(K130*0.07)</f>
        <v>129.43</v>
      </c>
      <c r="L132" s="8">
        <f>SUM(L130*0.096)</f>
        <v>33.024</v>
      </c>
      <c r="P132" s="1">
        <v>39783</v>
      </c>
    </row>
    <row r="133" spans="1:16" ht="15">
      <c r="A133" s="2" t="s">
        <v>20</v>
      </c>
      <c r="B133" s="7" t="s">
        <v>17</v>
      </c>
      <c r="G133" s="8">
        <f aca="true" t="shared" si="5" ref="G133:L133">SUM(G131+G132)</f>
        <v>465.29999999999995</v>
      </c>
      <c r="H133" s="8">
        <f t="shared" si="5"/>
        <v>311.096</v>
      </c>
      <c r="I133" s="8">
        <f t="shared" si="5"/>
        <v>53.80199999999999</v>
      </c>
      <c r="J133" s="8">
        <f t="shared" si="5"/>
        <v>19.56</v>
      </c>
      <c r="K133" s="8">
        <f t="shared" si="5"/>
        <v>157.16500000000002</v>
      </c>
      <c r="L133" s="8">
        <f t="shared" si="5"/>
        <v>36.464</v>
      </c>
      <c r="O133" s="8">
        <f>SUM(G133:L133)</f>
        <v>1043.387</v>
      </c>
      <c r="P133" s="1">
        <v>39783</v>
      </c>
    </row>
    <row r="134" spans="1:16" ht="15">
      <c r="A134" s="2" t="s">
        <v>20</v>
      </c>
      <c r="P134" s="1">
        <v>39783</v>
      </c>
    </row>
    <row r="135" spans="1:16" ht="15">
      <c r="A135" s="2" t="s">
        <v>20</v>
      </c>
      <c r="B135" t="s">
        <v>18</v>
      </c>
      <c r="D135" t="s">
        <v>14</v>
      </c>
      <c r="F135" s="9">
        <f>SUM(G135+H135+I135+J135+K135+L135)</f>
        <v>184805</v>
      </c>
      <c r="G135" s="9">
        <v>146688</v>
      </c>
      <c r="H135" s="9">
        <v>22874</v>
      </c>
      <c r="I135" s="9">
        <v>1785</v>
      </c>
      <c r="J135" s="9">
        <v>610</v>
      </c>
      <c r="K135" s="9">
        <v>12178</v>
      </c>
      <c r="L135" s="9">
        <v>670</v>
      </c>
      <c r="P135" s="1">
        <v>39783</v>
      </c>
    </row>
    <row r="136" spans="1:16" ht="15">
      <c r="A136" s="2" t="s">
        <v>20</v>
      </c>
      <c r="B136" s="6" t="s">
        <v>15</v>
      </c>
      <c r="G136" s="8">
        <f>SUM(G135*0.015)</f>
        <v>2200.3199999999997</v>
      </c>
      <c r="H136" s="8">
        <f>SUM(H135*0.015)</f>
        <v>343.11</v>
      </c>
      <c r="I136" s="8">
        <f>SUM(I135*0.015)</f>
        <v>26.775</v>
      </c>
      <c r="J136" s="8">
        <f>SUM(J135*0.015)</f>
        <v>9.15</v>
      </c>
      <c r="K136" s="8">
        <f>SUM(K135*0.015)</f>
        <v>182.67</v>
      </c>
      <c r="L136" s="8">
        <f>SUM(L135*0.01)</f>
        <v>6.7</v>
      </c>
      <c r="P136" s="1">
        <v>39783</v>
      </c>
    </row>
    <row r="137" spans="1:16" ht="15">
      <c r="A137" s="2" t="s">
        <v>20</v>
      </c>
      <c r="B137" s="6" t="s">
        <v>16</v>
      </c>
      <c r="G137" s="8"/>
      <c r="H137" s="8">
        <f>SUM(H135*0.022)</f>
        <v>503.22799999999995</v>
      </c>
      <c r="I137" s="8">
        <f>SUM(I135*0.027)</f>
        <v>48.195</v>
      </c>
      <c r="J137" s="8">
        <f>SUM(J135*0.045)</f>
        <v>27.45</v>
      </c>
      <c r="K137" s="8">
        <f>SUM(K135*0.07)</f>
        <v>852.46</v>
      </c>
      <c r="L137" s="8">
        <f>SUM(L135*0.096)</f>
        <v>64.32000000000001</v>
      </c>
      <c r="P137" s="1">
        <v>39783</v>
      </c>
    </row>
    <row r="138" spans="1:16" ht="15">
      <c r="A138" s="2" t="s">
        <v>20</v>
      </c>
      <c r="B138" s="7" t="s">
        <v>17</v>
      </c>
      <c r="G138" s="8">
        <f>SUM(G136+G137)</f>
        <v>2200.3199999999997</v>
      </c>
      <c r="H138" s="8">
        <f>SUM(H137+H136)</f>
        <v>846.338</v>
      </c>
      <c r="I138" s="8">
        <f>SUM(I136+I137)</f>
        <v>74.97</v>
      </c>
      <c r="J138" s="8">
        <f>SUM(J136+J137)</f>
        <v>36.6</v>
      </c>
      <c r="K138" s="8">
        <f>SUM(K137+K136)</f>
        <v>1035.13</v>
      </c>
      <c r="L138" s="8">
        <f>SUM(L136+L137)</f>
        <v>71.02000000000001</v>
      </c>
      <c r="O138" s="8">
        <f>SUM(G138:N138)</f>
        <v>4264.378</v>
      </c>
      <c r="P138" s="1">
        <v>39783</v>
      </c>
    </row>
    <row r="139" spans="1:16" ht="15">
      <c r="A139" s="2" t="s">
        <v>20</v>
      </c>
      <c r="P139" s="1">
        <v>39783</v>
      </c>
    </row>
    <row r="140" spans="1:16" ht="15">
      <c r="A140" s="2" t="s">
        <v>20</v>
      </c>
      <c r="B140" t="s">
        <v>19</v>
      </c>
      <c r="D140" t="s">
        <v>14</v>
      </c>
      <c r="F140" s="9">
        <f>SUM(G140+H140+I140+J140+K140+L140)</f>
        <v>154191</v>
      </c>
      <c r="G140" s="9">
        <v>135214</v>
      </c>
      <c r="H140" s="9">
        <v>11847</v>
      </c>
      <c r="I140" s="9">
        <v>988</v>
      </c>
      <c r="J140" s="9">
        <v>438</v>
      </c>
      <c r="K140" s="9">
        <v>5064</v>
      </c>
      <c r="L140" s="9">
        <v>640</v>
      </c>
      <c r="P140" s="1">
        <v>39783</v>
      </c>
    </row>
    <row r="141" spans="1:16" ht="15">
      <c r="A141" s="2" t="s">
        <v>20</v>
      </c>
      <c r="B141" s="6" t="s">
        <v>15</v>
      </c>
      <c r="G141" s="8">
        <f>SUM(G140*0.015)</f>
        <v>2028.21</v>
      </c>
      <c r="H141" s="8">
        <f>SUM(H140*0.015)</f>
        <v>177.70499999999998</v>
      </c>
      <c r="I141" s="8">
        <f>SUM(I140*0.015)</f>
        <v>14.82</v>
      </c>
      <c r="J141" s="8">
        <f>SUM(J140*0.015)</f>
        <v>6.569999999999999</v>
      </c>
      <c r="K141" s="8">
        <f>SUM(K140*0.015)</f>
        <v>75.96</v>
      </c>
      <c r="L141" s="8">
        <f>SUM(L140*0.01)</f>
        <v>6.4</v>
      </c>
      <c r="P141" s="1">
        <v>39783</v>
      </c>
    </row>
    <row r="142" spans="1:16" ht="15">
      <c r="A142" s="2" t="s">
        <v>20</v>
      </c>
      <c r="B142" s="6" t="s">
        <v>16</v>
      </c>
      <c r="G142" s="8"/>
      <c r="H142" s="8">
        <f>SUM(H140*0.022)</f>
        <v>260.63399999999996</v>
      </c>
      <c r="I142" s="8">
        <f>SUM(I140*0.027)</f>
        <v>26.676</v>
      </c>
      <c r="J142" s="8">
        <f>SUM(J140*0.045)</f>
        <v>19.71</v>
      </c>
      <c r="K142" s="8">
        <f>SUM(K140*0.07)</f>
        <v>354.48</v>
      </c>
      <c r="L142" s="8">
        <f>SUM(L140*0.096)</f>
        <v>61.44</v>
      </c>
      <c r="P142" s="1">
        <v>39783</v>
      </c>
    </row>
    <row r="143" spans="1:16" ht="15">
      <c r="A143" s="2" t="s">
        <v>20</v>
      </c>
      <c r="B143" s="7" t="s">
        <v>17</v>
      </c>
      <c r="G143" s="8">
        <f>SUM(G141+G142)</f>
        <v>2028.21</v>
      </c>
      <c r="H143" s="8">
        <f>SUM(H142+H141)</f>
        <v>438.33899999999994</v>
      </c>
      <c r="I143" s="8">
        <f>SUM(I141+I142)</f>
        <v>41.495999999999995</v>
      </c>
      <c r="J143" s="8">
        <f>SUM(J141+J142)</f>
        <v>26.28</v>
      </c>
      <c r="K143" s="8">
        <f>SUM(K141+K142)</f>
        <v>430.44</v>
      </c>
      <c r="L143" s="8">
        <f>SUM(L141+L142)</f>
        <v>67.84</v>
      </c>
      <c r="O143" s="8">
        <f>SUM(G143:L143)</f>
        <v>3032.6050000000005</v>
      </c>
      <c r="P143" s="1">
        <v>39783</v>
      </c>
    </row>
    <row r="144" spans="1:16" ht="15">
      <c r="A144" s="2" t="s">
        <v>20</v>
      </c>
      <c r="P144" s="1">
        <v>39783</v>
      </c>
    </row>
    <row r="145" spans="1:16" ht="15">
      <c r="A145" s="2" t="s">
        <v>20</v>
      </c>
      <c r="B145" t="s">
        <v>1</v>
      </c>
      <c r="D145" t="s">
        <v>14</v>
      </c>
      <c r="F145" s="9">
        <f>SUM(G145+H145+I145+J145+K145+L145)</f>
        <v>56914</v>
      </c>
      <c r="G145" s="9">
        <v>35307</v>
      </c>
      <c r="H145" s="9">
        <v>13812</v>
      </c>
      <c r="I145" s="9">
        <v>1836</v>
      </c>
      <c r="J145" s="9">
        <v>861</v>
      </c>
      <c r="K145" s="9">
        <v>2281</v>
      </c>
      <c r="L145" s="9">
        <v>2817</v>
      </c>
      <c r="P145" s="1">
        <v>39783</v>
      </c>
    </row>
    <row r="146" spans="1:16" ht="15">
      <c r="A146" s="2" t="s">
        <v>20</v>
      </c>
      <c r="B146" s="6" t="s">
        <v>15</v>
      </c>
      <c r="G146" s="8">
        <f>SUM(G145*0.015)</f>
        <v>529.605</v>
      </c>
      <c r="H146" s="8">
        <f>SUM(H145*0.015)</f>
        <v>207.17999999999998</v>
      </c>
      <c r="I146" s="8">
        <f>SUM(I145*0.015)</f>
        <v>27.54</v>
      </c>
      <c r="J146" s="8">
        <f>SUM(J145*0.015)</f>
        <v>12.915</v>
      </c>
      <c r="K146" s="8">
        <f>SUM(K145*0.015)</f>
        <v>34.214999999999996</v>
      </c>
      <c r="L146" s="8">
        <f>SUM(L145*0.01)</f>
        <v>28.17</v>
      </c>
      <c r="P146" s="1">
        <v>39783</v>
      </c>
    </row>
    <row r="147" spans="1:16" ht="15">
      <c r="A147" s="2" t="s">
        <v>20</v>
      </c>
      <c r="B147" s="6" t="s">
        <v>16</v>
      </c>
      <c r="G147" s="8"/>
      <c r="H147" s="8">
        <f>SUM(H145*0.022)</f>
        <v>303.864</v>
      </c>
      <c r="I147" s="8">
        <f>SUM(I145*0.027)</f>
        <v>49.572</v>
      </c>
      <c r="J147" s="8">
        <f>SUM(J145*0.045)</f>
        <v>38.745</v>
      </c>
      <c r="K147" s="8">
        <f>SUM(K145*0.07)</f>
        <v>159.67000000000002</v>
      </c>
      <c r="L147" s="8">
        <f>SUM(L145*0.096)</f>
        <v>270.432</v>
      </c>
      <c r="P147" s="1">
        <v>39783</v>
      </c>
    </row>
    <row r="148" spans="1:16" ht="15">
      <c r="A148" s="2" t="s">
        <v>20</v>
      </c>
      <c r="B148" s="7" t="s">
        <v>17</v>
      </c>
      <c r="G148" s="8">
        <f>SUM(G146+G147)</f>
        <v>529.605</v>
      </c>
      <c r="H148" s="8">
        <f>SUM(H147+H146)</f>
        <v>511.044</v>
      </c>
      <c r="I148" s="8">
        <f>SUM(I146+I147)</f>
        <v>77.112</v>
      </c>
      <c r="J148" s="8">
        <f>SUM(J146+J147)</f>
        <v>51.66</v>
      </c>
      <c r="K148" s="8">
        <f>SUM(K146+K147)</f>
        <v>193.88500000000002</v>
      </c>
      <c r="L148" s="8">
        <f>SUM(L146+L147)</f>
        <v>298.60200000000003</v>
      </c>
      <c r="O148" s="8">
        <f>SUM(G148:L148)</f>
        <v>1661.9080000000001</v>
      </c>
      <c r="P148" s="1">
        <v>39783</v>
      </c>
    </row>
    <row r="149" spans="1:16" ht="60">
      <c r="A149" s="2" t="s">
        <v>20</v>
      </c>
      <c r="B149" s="3" t="s">
        <v>13</v>
      </c>
      <c r="D149" t="s">
        <v>14</v>
      </c>
      <c r="F149" s="9">
        <f>SUM(G149+H149+I149+J149+K149+L149)</f>
        <v>192300</v>
      </c>
      <c r="G149" s="9">
        <v>132120</v>
      </c>
      <c r="H149" s="9">
        <v>34876</v>
      </c>
      <c r="I149" s="9">
        <v>3974</v>
      </c>
      <c r="J149" s="9">
        <v>1335</v>
      </c>
      <c r="K149" s="9">
        <v>607</v>
      </c>
      <c r="L149" s="9">
        <v>19388</v>
      </c>
      <c r="M149" s="4"/>
      <c r="N149" s="4"/>
      <c r="O149" s="4"/>
      <c r="P149" s="1">
        <v>39814</v>
      </c>
    </row>
    <row r="150" spans="1:16" ht="15">
      <c r="A150" s="2" t="s">
        <v>20</v>
      </c>
      <c r="B150" s="6" t="s">
        <v>15</v>
      </c>
      <c r="G150" s="8">
        <f>SUM(G149*0.015)</f>
        <v>1981.8</v>
      </c>
      <c r="H150" s="8">
        <f>SUM(H149*0.015)</f>
        <v>523.14</v>
      </c>
      <c r="I150" s="8">
        <f>SUM(I149*0.015)</f>
        <v>59.61</v>
      </c>
      <c r="J150" s="8">
        <f>SUM(J149*0.015)</f>
        <v>20.025</v>
      </c>
      <c r="K150" s="8">
        <f>SUM(K149*0.015)</f>
        <v>9.105</v>
      </c>
      <c r="L150" s="8">
        <f>SUM(L149*0.01)</f>
        <v>193.88</v>
      </c>
      <c r="M150" s="5"/>
      <c r="N150" s="5"/>
      <c r="O150" s="5"/>
      <c r="P150" s="1">
        <v>39814</v>
      </c>
    </row>
    <row r="151" spans="1:16" ht="15">
      <c r="A151" s="2" t="s">
        <v>20</v>
      </c>
      <c r="B151" s="6" t="s">
        <v>16</v>
      </c>
      <c r="G151" s="8"/>
      <c r="H151" s="8">
        <f>SUM(H149*0.022)</f>
        <v>767.2719999999999</v>
      </c>
      <c r="I151" s="8">
        <f>SUM(I149*0.027)</f>
        <v>107.298</v>
      </c>
      <c r="J151" s="8">
        <f>SUM(J149*0.045)</f>
        <v>60.074999999999996</v>
      </c>
      <c r="K151" s="8">
        <f>SUM(K149*0.07)</f>
        <v>42.49</v>
      </c>
      <c r="L151" s="8">
        <f>SUM(L149*0.096)</f>
        <v>1861.248</v>
      </c>
      <c r="M151" s="5"/>
      <c r="N151" s="5"/>
      <c r="O151" s="5"/>
      <c r="P151" s="1">
        <v>39814</v>
      </c>
    </row>
    <row r="152" spans="1:16" ht="15">
      <c r="A152" s="2" t="s">
        <v>20</v>
      </c>
      <c r="B152" s="7" t="s">
        <v>17</v>
      </c>
      <c r="G152" s="8">
        <f aca="true" t="shared" si="6" ref="G152:L152">SUM(G150+G151)</f>
        <v>1981.8</v>
      </c>
      <c r="H152" s="8">
        <f t="shared" si="6"/>
        <v>1290.4119999999998</v>
      </c>
      <c r="I152" s="8">
        <f t="shared" si="6"/>
        <v>166.90800000000002</v>
      </c>
      <c r="J152" s="8">
        <f t="shared" si="6"/>
        <v>80.1</v>
      </c>
      <c r="K152" s="8">
        <f t="shared" si="6"/>
        <v>51.595</v>
      </c>
      <c r="L152" s="8">
        <f t="shared" si="6"/>
        <v>2055.128</v>
      </c>
      <c r="M152" s="5"/>
      <c r="N152" s="5"/>
      <c r="O152" s="8">
        <f>SUM(G152:L152)</f>
        <v>5625.942999999999</v>
      </c>
      <c r="P152" s="1">
        <v>39814</v>
      </c>
    </row>
    <row r="153" spans="1:16" ht="15">
      <c r="A153" s="2" t="s">
        <v>20</v>
      </c>
      <c r="B153" s="7"/>
      <c r="G153" s="5"/>
      <c r="H153" s="5"/>
      <c r="I153" s="5"/>
      <c r="J153" s="5"/>
      <c r="K153" s="5"/>
      <c r="L153" s="5"/>
      <c r="M153" s="5"/>
      <c r="N153" s="5"/>
      <c r="O153" s="5"/>
      <c r="P153" s="1">
        <v>39814</v>
      </c>
    </row>
    <row r="154" spans="1:16" ht="15">
      <c r="A154" s="2" t="s">
        <v>20</v>
      </c>
      <c r="B154" s="4" t="s">
        <v>0</v>
      </c>
      <c r="C154" s="4"/>
      <c r="D154" s="4" t="s">
        <v>14</v>
      </c>
      <c r="E154" s="4"/>
      <c r="F154" s="9">
        <f>SUM(G154+H154+I154+J154+K154+L154)</f>
        <v>65752</v>
      </c>
      <c r="G154" s="9">
        <v>54011</v>
      </c>
      <c r="H154" s="9">
        <v>9165</v>
      </c>
      <c r="I154" s="9">
        <v>818</v>
      </c>
      <c r="J154" s="9">
        <v>254</v>
      </c>
      <c r="K154" s="9">
        <v>1354</v>
      </c>
      <c r="L154" s="9">
        <v>150</v>
      </c>
      <c r="M154" s="4"/>
      <c r="P154" s="1">
        <v>39814</v>
      </c>
    </row>
    <row r="155" spans="1:16" ht="15">
      <c r="A155" s="2" t="s">
        <v>20</v>
      </c>
      <c r="B155" s="6" t="s">
        <v>15</v>
      </c>
      <c r="G155" s="8">
        <f>SUM(G154*0.015)</f>
        <v>810.165</v>
      </c>
      <c r="H155" s="8">
        <f>SUM(H154*0.015)</f>
        <v>137.475</v>
      </c>
      <c r="I155" s="8">
        <f>SUM(I154*0.015)</f>
        <v>12.27</v>
      </c>
      <c r="J155" s="8">
        <f>SUM(J154*0.015)</f>
        <v>3.81</v>
      </c>
      <c r="K155" s="8">
        <f>SUM(K154*0.015)</f>
        <v>20.31</v>
      </c>
      <c r="L155" s="8">
        <f>SUM(L154*0.01)</f>
        <v>1.5</v>
      </c>
      <c r="M155" s="5"/>
      <c r="N155" s="5"/>
      <c r="O155" s="5"/>
      <c r="P155" s="1">
        <v>39814</v>
      </c>
    </row>
    <row r="156" spans="1:16" ht="15">
      <c r="A156" s="2" t="s">
        <v>20</v>
      </c>
      <c r="B156" s="6" t="s">
        <v>16</v>
      </c>
      <c r="G156" s="8"/>
      <c r="H156" s="8">
        <f>SUM(H154*0.022)</f>
        <v>201.63</v>
      </c>
      <c r="I156" s="8">
        <f>SUM(I154*0.027)</f>
        <v>22.086</v>
      </c>
      <c r="J156" s="8">
        <f>SUM(J154*0.045)</f>
        <v>11.43</v>
      </c>
      <c r="K156" s="8">
        <f>SUM(K154*0.07)</f>
        <v>94.78000000000002</v>
      </c>
      <c r="L156" s="8">
        <f>SUM(L154*0.096)</f>
        <v>14.4</v>
      </c>
      <c r="P156" s="1">
        <v>39814</v>
      </c>
    </row>
    <row r="157" spans="1:16" ht="15">
      <c r="A157" s="2" t="s">
        <v>20</v>
      </c>
      <c r="B157" s="7" t="s">
        <v>17</v>
      </c>
      <c r="G157" s="8">
        <f aca="true" t="shared" si="7" ref="G157:L157">SUM(G155+G156)</f>
        <v>810.165</v>
      </c>
      <c r="H157" s="8">
        <f t="shared" si="7"/>
        <v>339.105</v>
      </c>
      <c r="I157" s="8">
        <f t="shared" si="7"/>
        <v>34.355999999999995</v>
      </c>
      <c r="J157" s="8">
        <f t="shared" si="7"/>
        <v>15.24</v>
      </c>
      <c r="K157" s="8">
        <f t="shared" si="7"/>
        <v>115.09000000000002</v>
      </c>
      <c r="L157" s="8">
        <f t="shared" si="7"/>
        <v>15.9</v>
      </c>
      <c r="O157" s="8">
        <f>SUM(G157:L157)</f>
        <v>1329.856</v>
      </c>
      <c r="P157" s="1">
        <v>39814</v>
      </c>
    </row>
    <row r="158" spans="1:16" ht="15">
      <c r="A158" s="2" t="s">
        <v>20</v>
      </c>
      <c r="P158" s="1">
        <v>39814</v>
      </c>
    </row>
    <row r="159" spans="1:16" ht="15">
      <c r="A159" s="2" t="s">
        <v>20</v>
      </c>
      <c r="B159" t="s">
        <v>18</v>
      </c>
      <c r="D159" t="s">
        <v>14</v>
      </c>
      <c r="F159" s="9">
        <f>SUM(G159+H159+I159+J159+K159+L159)</f>
        <v>90730</v>
      </c>
      <c r="G159" s="9">
        <v>76395</v>
      </c>
      <c r="H159" s="9">
        <v>9183</v>
      </c>
      <c r="I159" s="9">
        <v>1084</v>
      </c>
      <c r="J159" s="9">
        <v>380</v>
      </c>
      <c r="K159" s="9">
        <v>3577</v>
      </c>
      <c r="L159" s="9">
        <v>111</v>
      </c>
      <c r="P159" s="1">
        <v>39814</v>
      </c>
    </row>
    <row r="160" spans="1:16" ht="15">
      <c r="A160" s="2" t="s">
        <v>20</v>
      </c>
      <c r="B160" s="6" t="s">
        <v>15</v>
      </c>
      <c r="G160" s="8">
        <f>SUM(G159*0.015)</f>
        <v>1145.925</v>
      </c>
      <c r="H160" s="8">
        <f>SUM(H159*0.015)</f>
        <v>137.745</v>
      </c>
      <c r="I160" s="8">
        <f>SUM(I159*0.015)</f>
        <v>16.259999999999998</v>
      </c>
      <c r="J160" s="8">
        <f>SUM(J159*0.015)</f>
        <v>5.7</v>
      </c>
      <c r="K160" s="8">
        <f>SUM(K159*0.015)</f>
        <v>53.655</v>
      </c>
      <c r="L160" s="8">
        <f>SUM(L159*0.01)</f>
        <v>1.11</v>
      </c>
      <c r="P160" s="1">
        <v>39814</v>
      </c>
    </row>
    <row r="161" spans="1:16" ht="15">
      <c r="A161" s="2" t="s">
        <v>20</v>
      </c>
      <c r="B161" s="6" t="s">
        <v>16</v>
      </c>
      <c r="G161" s="8"/>
      <c r="H161" s="8">
        <f>SUM(H159*0.022)</f>
        <v>202.02599999999998</v>
      </c>
      <c r="I161" s="8">
        <f>SUM(I159*0.027)</f>
        <v>29.268</v>
      </c>
      <c r="J161" s="8">
        <f>SUM(J159*0.045)</f>
        <v>17.099999999999998</v>
      </c>
      <c r="K161" s="8">
        <f>SUM(K159*0.07)</f>
        <v>250.39000000000001</v>
      </c>
      <c r="L161" s="8">
        <f>SUM(L159*0.096)</f>
        <v>10.656</v>
      </c>
      <c r="P161" s="1">
        <v>39814</v>
      </c>
    </row>
    <row r="162" spans="1:16" ht="15">
      <c r="A162" s="2" t="s">
        <v>20</v>
      </c>
      <c r="B162" s="7" t="s">
        <v>17</v>
      </c>
      <c r="G162" s="8">
        <f>SUM(G160+G161)</f>
        <v>1145.925</v>
      </c>
      <c r="H162" s="8">
        <f>SUM(H161+H160)</f>
        <v>339.77099999999996</v>
      </c>
      <c r="I162" s="8">
        <f>SUM(I160+I161)</f>
        <v>45.528</v>
      </c>
      <c r="J162" s="8">
        <f>SUM(J160+J161)</f>
        <v>22.799999999999997</v>
      </c>
      <c r="K162" s="8">
        <f>SUM(K161+K160)</f>
        <v>304.045</v>
      </c>
      <c r="L162" s="8">
        <f>SUM(L160+L161)</f>
        <v>11.766</v>
      </c>
      <c r="O162" s="8">
        <f>SUM(G162:N162)</f>
        <v>1869.835</v>
      </c>
      <c r="P162" s="1">
        <v>39814</v>
      </c>
    </row>
    <row r="163" spans="1:16" ht="15">
      <c r="A163" s="2" t="s">
        <v>20</v>
      </c>
      <c r="P163" s="1">
        <v>39814</v>
      </c>
    </row>
    <row r="164" spans="1:16" ht="15">
      <c r="A164" s="2" t="s">
        <v>20</v>
      </c>
      <c r="B164" t="s">
        <v>19</v>
      </c>
      <c r="D164" t="s">
        <v>14</v>
      </c>
      <c r="F164" s="9">
        <f>SUM(G164+H164+I164+J164+K164+L164)</f>
        <v>285740</v>
      </c>
      <c r="G164" s="9">
        <v>260066</v>
      </c>
      <c r="H164" s="9">
        <v>15420</v>
      </c>
      <c r="I164" s="9">
        <v>1072</v>
      </c>
      <c r="J164" s="9">
        <v>512</v>
      </c>
      <c r="K164" s="9">
        <v>7876</v>
      </c>
      <c r="L164" s="9">
        <v>794</v>
      </c>
      <c r="P164" s="1">
        <v>39814</v>
      </c>
    </row>
    <row r="165" spans="1:16" ht="15">
      <c r="A165" s="2" t="s">
        <v>20</v>
      </c>
      <c r="B165" s="6" t="s">
        <v>15</v>
      </c>
      <c r="G165" s="8">
        <f>SUM(G164*0.015)</f>
        <v>3900.99</v>
      </c>
      <c r="H165" s="8">
        <f>SUM(H164*0.015)</f>
        <v>231.29999999999998</v>
      </c>
      <c r="I165" s="8">
        <f>SUM(I164*0.015)</f>
        <v>16.08</v>
      </c>
      <c r="J165" s="8">
        <f>SUM(J164*0.015)</f>
        <v>7.68</v>
      </c>
      <c r="K165" s="8">
        <f>SUM(K164*0.015)</f>
        <v>118.14</v>
      </c>
      <c r="L165" s="8">
        <f>SUM(L164*0.01)</f>
        <v>7.94</v>
      </c>
      <c r="P165" s="1">
        <v>39814</v>
      </c>
    </row>
    <row r="166" spans="1:16" ht="15">
      <c r="A166" s="2" t="s">
        <v>20</v>
      </c>
      <c r="B166" s="6" t="s">
        <v>16</v>
      </c>
      <c r="G166" s="8"/>
      <c r="H166" s="8">
        <f>SUM(H164*0.022)</f>
        <v>339.23999999999995</v>
      </c>
      <c r="I166" s="8">
        <f>SUM(I164*0.027)</f>
        <v>28.944</v>
      </c>
      <c r="J166" s="8">
        <f>SUM(J164*0.045)</f>
        <v>23.04</v>
      </c>
      <c r="K166" s="8">
        <f>SUM(K164*0.07)</f>
        <v>551.32</v>
      </c>
      <c r="L166" s="8">
        <f>SUM(L164*0.096)</f>
        <v>76.224</v>
      </c>
      <c r="P166" s="1">
        <v>39814</v>
      </c>
    </row>
    <row r="167" spans="1:16" ht="15">
      <c r="A167" s="2" t="s">
        <v>20</v>
      </c>
      <c r="B167" s="7" t="s">
        <v>17</v>
      </c>
      <c r="G167" s="8">
        <f>SUM(G165+G166)</f>
        <v>3900.99</v>
      </c>
      <c r="H167" s="8">
        <f>SUM(H166+H165)</f>
        <v>570.54</v>
      </c>
      <c r="I167" s="8">
        <f>SUM(I165+I166)</f>
        <v>45.024</v>
      </c>
      <c r="J167" s="8">
        <f>SUM(J165+J166)</f>
        <v>30.72</v>
      </c>
      <c r="K167" s="8">
        <f>SUM(K165+K166)</f>
        <v>669.46</v>
      </c>
      <c r="L167" s="8">
        <f>SUM(L165+L166)</f>
        <v>84.164</v>
      </c>
      <c r="O167" s="8">
        <f>SUM(G167:L167)</f>
        <v>5300.898</v>
      </c>
      <c r="P167" s="1">
        <v>39814</v>
      </c>
    </row>
    <row r="168" spans="1:16" ht="15">
      <c r="A168" s="2" t="s">
        <v>20</v>
      </c>
      <c r="P168" s="1">
        <v>39814</v>
      </c>
    </row>
    <row r="169" spans="1:16" ht="15">
      <c r="A169" s="2" t="s">
        <v>20</v>
      </c>
      <c r="B169" t="s">
        <v>1</v>
      </c>
      <c r="D169" t="s">
        <v>14</v>
      </c>
      <c r="F169" s="9">
        <f>SUM(G169+H169+I169+J169+K169+L169)</f>
        <v>62692</v>
      </c>
      <c r="G169" s="9">
        <v>40975</v>
      </c>
      <c r="H169" s="9">
        <v>12719</v>
      </c>
      <c r="I169" s="9">
        <v>1687</v>
      </c>
      <c r="J169" s="9">
        <v>687</v>
      </c>
      <c r="K169" s="9">
        <v>2437</v>
      </c>
      <c r="L169" s="9">
        <v>4187</v>
      </c>
      <c r="P169" s="1">
        <v>39814</v>
      </c>
    </row>
    <row r="170" spans="1:16" ht="15">
      <c r="A170" s="2" t="s">
        <v>20</v>
      </c>
      <c r="B170" s="6" t="s">
        <v>15</v>
      </c>
      <c r="G170" s="8">
        <f>SUM(G169*0.015)</f>
        <v>614.625</v>
      </c>
      <c r="H170" s="8">
        <f>SUM(H169*0.015)</f>
        <v>190.785</v>
      </c>
      <c r="I170" s="8">
        <f>SUM(I169*0.015)</f>
        <v>25.305</v>
      </c>
      <c r="J170" s="8">
        <f>SUM(J169*0.015)</f>
        <v>10.305</v>
      </c>
      <c r="K170" s="8">
        <f>SUM(K169*0.015)</f>
        <v>36.555</v>
      </c>
      <c r="L170" s="8">
        <f>SUM(L169*0.01)</f>
        <v>41.87</v>
      </c>
      <c r="P170" s="1">
        <v>39814</v>
      </c>
    </row>
    <row r="171" spans="1:16" ht="15">
      <c r="A171" s="2" t="s">
        <v>20</v>
      </c>
      <c r="B171" s="6" t="s">
        <v>16</v>
      </c>
      <c r="G171" s="8"/>
      <c r="H171" s="8">
        <f>SUM(H169*0.022)</f>
        <v>279.818</v>
      </c>
      <c r="I171" s="8">
        <f>SUM(I169*0.027)</f>
        <v>45.549</v>
      </c>
      <c r="J171" s="8">
        <f>SUM(J169*0.045)</f>
        <v>30.915</v>
      </c>
      <c r="K171" s="8">
        <f>SUM(K169*0.07)</f>
        <v>170.59</v>
      </c>
      <c r="L171" s="8">
        <f>SUM(L169*0.096)</f>
        <v>401.952</v>
      </c>
      <c r="P171" s="1">
        <v>39814</v>
      </c>
    </row>
    <row r="172" spans="1:16" ht="15">
      <c r="A172" s="2" t="s">
        <v>20</v>
      </c>
      <c r="B172" s="7" t="s">
        <v>17</v>
      </c>
      <c r="G172" s="8">
        <f>SUM(G170+G171)</f>
        <v>614.625</v>
      </c>
      <c r="H172" s="8">
        <f>SUM(H171+H170)</f>
        <v>470.60299999999995</v>
      </c>
      <c r="I172" s="8">
        <f>SUM(I170+I171)</f>
        <v>70.854</v>
      </c>
      <c r="J172" s="8">
        <f>SUM(J170+J171)</f>
        <v>41.22</v>
      </c>
      <c r="K172" s="8">
        <f>SUM(K170+K171)</f>
        <v>207.145</v>
      </c>
      <c r="L172" s="8">
        <f>SUM(L170+L171)</f>
        <v>443.822</v>
      </c>
      <c r="O172" s="8">
        <f>SUM(G172:L172)</f>
        <v>1848.2690000000002</v>
      </c>
      <c r="P172" s="1">
        <v>39814</v>
      </c>
    </row>
    <row r="173" spans="1:16" ht="60">
      <c r="A173" s="2" t="s">
        <v>20</v>
      </c>
      <c r="B173" s="3" t="s">
        <v>13</v>
      </c>
      <c r="D173" t="s">
        <v>14</v>
      </c>
      <c r="F173" s="9">
        <f>SUM(G173+H173+I173+J173+K173+L173)</f>
        <v>231179</v>
      </c>
      <c r="G173" s="9">
        <v>162549</v>
      </c>
      <c r="H173" s="9">
        <v>39979</v>
      </c>
      <c r="I173" s="9">
        <v>4762</v>
      </c>
      <c r="J173" s="9">
        <v>1799</v>
      </c>
      <c r="K173" s="9">
        <v>311</v>
      </c>
      <c r="L173" s="9">
        <v>21779</v>
      </c>
      <c r="M173" s="4"/>
      <c r="N173" s="4"/>
      <c r="O173" s="4"/>
      <c r="P173" s="1">
        <v>39845</v>
      </c>
    </row>
    <row r="174" spans="1:16" ht="15">
      <c r="A174" s="2" t="s">
        <v>20</v>
      </c>
      <c r="B174" s="6" t="s">
        <v>15</v>
      </c>
      <c r="G174" s="8">
        <f>SUM(G173*0.015)</f>
        <v>2438.235</v>
      </c>
      <c r="H174" s="8">
        <f>SUM(H173*0.015)</f>
        <v>599.685</v>
      </c>
      <c r="I174" s="8">
        <f>SUM(I173*0.015)</f>
        <v>71.42999999999999</v>
      </c>
      <c r="J174" s="8">
        <f>SUM(J173*0.015)</f>
        <v>26.985</v>
      </c>
      <c r="K174" s="8">
        <f>SUM(K173*0.015)</f>
        <v>4.665</v>
      </c>
      <c r="L174" s="8">
        <f>SUM(L173*0.01)</f>
        <v>217.79</v>
      </c>
      <c r="M174" s="5"/>
      <c r="N174" s="5"/>
      <c r="O174" s="5"/>
      <c r="P174" s="1">
        <v>39845</v>
      </c>
    </row>
    <row r="175" spans="1:16" ht="15">
      <c r="A175" s="2" t="s">
        <v>20</v>
      </c>
      <c r="B175" s="6" t="s">
        <v>16</v>
      </c>
      <c r="G175" s="8"/>
      <c r="H175" s="8">
        <f>SUM(H173*0.022)</f>
        <v>879.5379999999999</v>
      </c>
      <c r="I175" s="8">
        <f>SUM(I173*0.027)</f>
        <v>128.574</v>
      </c>
      <c r="J175" s="8">
        <f>SUM(J173*0.045)</f>
        <v>80.955</v>
      </c>
      <c r="K175" s="8">
        <f>SUM(K173*0.07)</f>
        <v>21.770000000000003</v>
      </c>
      <c r="L175" s="8">
        <f>SUM(L173*0.096)</f>
        <v>2090.784</v>
      </c>
      <c r="M175" s="5"/>
      <c r="N175" s="5"/>
      <c r="O175" s="5"/>
      <c r="P175" s="1">
        <v>39845</v>
      </c>
    </row>
    <row r="176" spans="1:16" ht="15">
      <c r="A176" s="2" t="s">
        <v>20</v>
      </c>
      <c r="B176" s="7" t="s">
        <v>17</v>
      </c>
      <c r="G176" s="8">
        <f aca="true" t="shared" si="8" ref="G176:L176">SUM(G174+G175)</f>
        <v>2438.235</v>
      </c>
      <c r="H176" s="8">
        <f t="shared" si="8"/>
        <v>1479.223</v>
      </c>
      <c r="I176" s="8">
        <f t="shared" si="8"/>
        <v>200.00400000000002</v>
      </c>
      <c r="J176" s="8">
        <f t="shared" si="8"/>
        <v>107.94</v>
      </c>
      <c r="K176" s="8">
        <f t="shared" si="8"/>
        <v>26.435000000000002</v>
      </c>
      <c r="L176" s="8">
        <f t="shared" si="8"/>
        <v>2308.574</v>
      </c>
      <c r="M176" s="5"/>
      <c r="N176" s="5"/>
      <c r="O176" s="8">
        <f>SUM(G176:L176)</f>
        <v>6560.411</v>
      </c>
      <c r="P176" s="1">
        <v>39845</v>
      </c>
    </row>
    <row r="177" spans="1:16" ht="15">
      <c r="A177" s="2" t="s">
        <v>20</v>
      </c>
      <c r="B177" s="7"/>
      <c r="G177" s="5"/>
      <c r="H177" s="5"/>
      <c r="I177" s="5"/>
      <c r="J177" s="5"/>
      <c r="K177" s="5"/>
      <c r="L177" s="5"/>
      <c r="M177" s="5"/>
      <c r="N177" s="5"/>
      <c r="O177" s="5"/>
      <c r="P177" s="1">
        <v>39845</v>
      </c>
    </row>
    <row r="178" spans="1:16" ht="15">
      <c r="A178" s="2" t="s">
        <v>20</v>
      </c>
      <c r="B178" s="4" t="s">
        <v>0</v>
      </c>
      <c r="C178" s="4"/>
      <c r="D178" s="4" t="s">
        <v>14</v>
      </c>
      <c r="E178" s="4"/>
      <c r="F178" s="9">
        <f>SUM(G178+H178+I178+J178+K178+L178)</f>
        <v>18570</v>
      </c>
      <c r="G178" s="9">
        <v>13544</v>
      </c>
      <c r="H178" s="9">
        <v>3859</v>
      </c>
      <c r="I178" s="9">
        <v>403</v>
      </c>
      <c r="J178" s="9">
        <v>128</v>
      </c>
      <c r="K178" s="9">
        <v>483</v>
      </c>
      <c r="L178" s="9">
        <v>153</v>
      </c>
      <c r="M178" s="4"/>
      <c r="P178" s="1">
        <v>39845</v>
      </c>
    </row>
    <row r="179" spans="1:16" ht="15">
      <c r="A179" s="2" t="s">
        <v>20</v>
      </c>
      <c r="B179" s="6" t="s">
        <v>15</v>
      </c>
      <c r="G179" s="8">
        <f>SUM(G178*0.015)</f>
        <v>203.16</v>
      </c>
      <c r="H179" s="8">
        <f>SUM(H178*0.015)</f>
        <v>57.885</v>
      </c>
      <c r="I179" s="8">
        <f>SUM(I178*0.015)</f>
        <v>6.045</v>
      </c>
      <c r="J179" s="8">
        <f>SUM(J178*0.015)</f>
        <v>1.92</v>
      </c>
      <c r="K179" s="8">
        <f>SUM(K178*0.015)</f>
        <v>7.245</v>
      </c>
      <c r="L179" s="8">
        <f>SUM(L178*0.01)</f>
        <v>1.53</v>
      </c>
      <c r="M179" s="5"/>
      <c r="N179" s="5"/>
      <c r="O179" s="5"/>
      <c r="P179" s="1">
        <v>39845</v>
      </c>
    </row>
    <row r="180" spans="1:16" ht="15">
      <c r="A180" s="2" t="s">
        <v>20</v>
      </c>
      <c r="B180" s="6" t="s">
        <v>16</v>
      </c>
      <c r="G180" s="8"/>
      <c r="H180" s="8">
        <f>SUM(H178*0.022)</f>
        <v>84.898</v>
      </c>
      <c r="I180" s="8">
        <f>SUM(I178*0.027)</f>
        <v>10.881</v>
      </c>
      <c r="J180" s="8">
        <f>SUM(J178*0.045)</f>
        <v>5.76</v>
      </c>
      <c r="K180" s="8">
        <f>SUM(K178*0.07)</f>
        <v>33.81</v>
      </c>
      <c r="L180" s="8">
        <f>SUM(L178*0.096)</f>
        <v>14.688</v>
      </c>
      <c r="P180" s="1">
        <v>39845</v>
      </c>
    </row>
    <row r="181" spans="1:16" ht="15">
      <c r="A181" s="2" t="s">
        <v>20</v>
      </c>
      <c r="B181" s="7" t="s">
        <v>17</v>
      </c>
      <c r="G181" s="8">
        <f aca="true" t="shared" si="9" ref="G181:L181">SUM(G179+G180)</f>
        <v>203.16</v>
      </c>
      <c r="H181" s="8">
        <f t="shared" si="9"/>
        <v>142.783</v>
      </c>
      <c r="I181" s="8">
        <f t="shared" si="9"/>
        <v>16.926000000000002</v>
      </c>
      <c r="J181" s="8">
        <f t="shared" si="9"/>
        <v>7.68</v>
      </c>
      <c r="K181" s="8">
        <f t="shared" si="9"/>
        <v>41.055</v>
      </c>
      <c r="L181" s="8">
        <f t="shared" si="9"/>
        <v>16.218</v>
      </c>
      <c r="O181" s="8">
        <f>SUM(G181:L181)</f>
        <v>427.822</v>
      </c>
      <c r="P181" s="1">
        <v>39845</v>
      </c>
    </row>
    <row r="182" spans="1:16" ht="15">
      <c r="A182" s="2" t="s">
        <v>20</v>
      </c>
      <c r="P182" s="1">
        <v>39845</v>
      </c>
    </row>
    <row r="183" spans="1:16" ht="15">
      <c r="A183" s="2" t="s">
        <v>20</v>
      </c>
      <c r="B183" t="s">
        <v>18</v>
      </c>
      <c r="D183" t="s">
        <v>14</v>
      </c>
      <c r="F183" s="9">
        <f>SUM(G183+H183+I183+J183+K183+L183)</f>
        <v>100998</v>
      </c>
      <c r="G183" s="9">
        <v>85775</v>
      </c>
      <c r="H183" s="9">
        <v>9028</v>
      </c>
      <c r="I183" s="9">
        <v>1245</v>
      </c>
      <c r="J183" s="9">
        <v>328</v>
      </c>
      <c r="K183" s="9">
        <v>4224</v>
      </c>
      <c r="L183" s="9">
        <v>398</v>
      </c>
      <c r="P183" s="1">
        <v>39845</v>
      </c>
    </row>
    <row r="184" spans="1:16" ht="15">
      <c r="A184" s="2" t="s">
        <v>20</v>
      </c>
      <c r="B184" s="6" t="s">
        <v>15</v>
      </c>
      <c r="G184" s="8">
        <f>SUM(G183*0.015)</f>
        <v>1286.625</v>
      </c>
      <c r="H184" s="8">
        <f>SUM(H183*0.015)</f>
        <v>135.42</v>
      </c>
      <c r="I184" s="8">
        <f>SUM(I183*0.015)</f>
        <v>18.675</v>
      </c>
      <c r="J184" s="8">
        <f>SUM(J183*0.015)</f>
        <v>4.92</v>
      </c>
      <c r="K184" s="8">
        <f>SUM(K183*0.015)</f>
        <v>63.36</v>
      </c>
      <c r="L184" s="8">
        <f>SUM(L183*0.01)</f>
        <v>3.98</v>
      </c>
      <c r="P184" s="1">
        <v>39845</v>
      </c>
    </row>
    <row r="185" spans="1:16" ht="15">
      <c r="A185" s="2" t="s">
        <v>20</v>
      </c>
      <c r="B185" s="6" t="s">
        <v>16</v>
      </c>
      <c r="G185" s="8"/>
      <c r="H185" s="8">
        <f>SUM(H183*0.022)</f>
        <v>198.61599999999999</v>
      </c>
      <c r="I185" s="8">
        <f>SUM(I183*0.027)</f>
        <v>33.615</v>
      </c>
      <c r="J185" s="8">
        <f>SUM(J183*0.045)</f>
        <v>14.76</v>
      </c>
      <c r="K185" s="8">
        <f>SUM(K183*0.07)</f>
        <v>295.68</v>
      </c>
      <c r="L185" s="8">
        <f>SUM(L183*0.096)</f>
        <v>38.208</v>
      </c>
      <c r="P185" s="1">
        <v>39845</v>
      </c>
    </row>
    <row r="186" spans="1:16" ht="15">
      <c r="A186" s="2" t="s">
        <v>20</v>
      </c>
      <c r="B186" s="7" t="s">
        <v>17</v>
      </c>
      <c r="G186" s="8">
        <f>SUM(G184+G185)</f>
        <v>1286.625</v>
      </c>
      <c r="H186" s="8">
        <f>SUM(H185+H184)</f>
        <v>334.03599999999994</v>
      </c>
      <c r="I186" s="8">
        <f>SUM(I184+I185)</f>
        <v>52.290000000000006</v>
      </c>
      <c r="J186" s="8">
        <f>SUM(J184+J185)</f>
        <v>19.68</v>
      </c>
      <c r="K186" s="8">
        <f>SUM(K185+K184)</f>
        <v>359.04</v>
      </c>
      <c r="L186" s="8">
        <f>SUM(L184+L185)</f>
        <v>42.187999999999995</v>
      </c>
      <c r="O186" s="8">
        <f>SUM(G186:N186)</f>
        <v>2093.8590000000004</v>
      </c>
      <c r="P186" s="1">
        <v>39845</v>
      </c>
    </row>
    <row r="187" spans="1:16" ht="15">
      <c r="A187" s="2" t="s">
        <v>20</v>
      </c>
      <c r="P187" s="1">
        <v>39845</v>
      </c>
    </row>
    <row r="188" spans="1:16" ht="15">
      <c r="A188" s="2" t="s">
        <v>20</v>
      </c>
      <c r="B188" t="s">
        <v>19</v>
      </c>
      <c r="D188" t="s">
        <v>14</v>
      </c>
      <c r="F188" s="9">
        <f>SUM(G188:L188)</f>
        <v>125130</v>
      </c>
      <c r="G188" s="9">
        <v>111596</v>
      </c>
      <c r="H188" s="9">
        <v>8080</v>
      </c>
      <c r="I188" s="9">
        <v>762</v>
      </c>
      <c r="J188" s="9">
        <v>207</v>
      </c>
      <c r="K188" s="9">
        <v>3512</v>
      </c>
      <c r="L188" s="9">
        <v>973</v>
      </c>
      <c r="P188" s="1">
        <v>39845</v>
      </c>
    </row>
    <row r="189" spans="1:16" ht="15">
      <c r="A189" s="2" t="s">
        <v>20</v>
      </c>
      <c r="B189" s="6" t="s">
        <v>15</v>
      </c>
      <c r="G189" s="8">
        <f>SUM(G188*0.015)</f>
        <v>1673.9399999999998</v>
      </c>
      <c r="H189" s="8">
        <f>SUM(H188*0.015)</f>
        <v>121.19999999999999</v>
      </c>
      <c r="I189" s="8">
        <f>SUM(I188*0.015)</f>
        <v>11.43</v>
      </c>
      <c r="J189" s="8">
        <f>SUM(J188*0.015)</f>
        <v>3.105</v>
      </c>
      <c r="K189" s="8">
        <f>SUM(K188*0.015)</f>
        <v>52.68</v>
      </c>
      <c r="L189" s="8">
        <f>SUM(L188*0.01)</f>
        <v>9.73</v>
      </c>
      <c r="P189" s="1">
        <v>39845</v>
      </c>
    </row>
    <row r="190" spans="1:16" ht="15">
      <c r="A190" s="2" t="s">
        <v>20</v>
      </c>
      <c r="B190" s="6" t="s">
        <v>16</v>
      </c>
      <c r="G190" s="8"/>
      <c r="H190" s="8">
        <f>SUM(H188*0.022)</f>
        <v>177.76</v>
      </c>
      <c r="I190" s="8">
        <f>SUM(I188*0.027)</f>
        <v>20.573999999999998</v>
      </c>
      <c r="J190" s="8">
        <f>SUM(J188*0.045)</f>
        <v>9.315</v>
      </c>
      <c r="K190" s="8">
        <f>SUM(K188*0.07)</f>
        <v>245.84000000000003</v>
      </c>
      <c r="L190" s="8">
        <f>SUM(L188*0.096)</f>
        <v>93.408</v>
      </c>
      <c r="P190" s="1">
        <v>39845</v>
      </c>
    </row>
    <row r="191" spans="1:16" ht="15">
      <c r="A191" s="2" t="s">
        <v>20</v>
      </c>
      <c r="B191" s="7" t="s">
        <v>17</v>
      </c>
      <c r="G191" s="8">
        <f>SUM(G189+G190)</f>
        <v>1673.9399999999998</v>
      </c>
      <c r="H191" s="8">
        <f>SUM(H190+H189)</f>
        <v>298.96</v>
      </c>
      <c r="I191" s="8">
        <f>SUM(I189+I190)</f>
        <v>32.004</v>
      </c>
      <c r="J191" s="8">
        <f>SUM(J189+J190)</f>
        <v>12.42</v>
      </c>
      <c r="K191" s="8">
        <f>SUM(K189+K190)</f>
        <v>298.52000000000004</v>
      </c>
      <c r="L191" s="8">
        <f>SUM(L189+L190)</f>
        <v>103.138</v>
      </c>
      <c r="O191" s="8">
        <f>SUM(G191:L191)</f>
        <v>2418.982</v>
      </c>
      <c r="P191" s="1">
        <v>39845</v>
      </c>
    </row>
    <row r="192" spans="1:16" ht="15">
      <c r="A192" s="2" t="s">
        <v>20</v>
      </c>
      <c r="P192" s="1">
        <v>39845</v>
      </c>
    </row>
    <row r="193" spans="1:16" ht="15">
      <c r="A193" s="2" t="s">
        <v>20</v>
      </c>
      <c r="B193" t="s">
        <v>1</v>
      </c>
      <c r="D193" t="s">
        <v>14</v>
      </c>
      <c r="F193" s="9">
        <f>SUM(G193+H193+I193+J193+K193+L193)</f>
        <v>88446</v>
      </c>
      <c r="G193" s="9">
        <v>67625</v>
      </c>
      <c r="H193" s="9">
        <v>14171</v>
      </c>
      <c r="I193" s="9">
        <v>1924</v>
      </c>
      <c r="J193" s="9">
        <v>961</v>
      </c>
      <c r="K193" s="9">
        <v>1593</v>
      </c>
      <c r="L193" s="9">
        <v>2172</v>
      </c>
      <c r="P193" s="1">
        <v>39845</v>
      </c>
    </row>
    <row r="194" spans="1:16" ht="15">
      <c r="A194" s="2" t="s">
        <v>20</v>
      </c>
      <c r="B194" s="6" t="s">
        <v>15</v>
      </c>
      <c r="G194" s="8">
        <f>SUM(G193*0.015)</f>
        <v>1014.375</v>
      </c>
      <c r="H194" s="8">
        <f>SUM(H193*0.015)</f>
        <v>212.565</v>
      </c>
      <c r="I194" s="8">
        <f>SUM(I193*0.015)</f>
        <v>28.86</v>
      </c>
      <c r="J194" s="8">
        <f>SUM(J193*0.015)</f>
        <v>14.415</v>
      </c>
      <c r="K194" s="8">
        <f>SUM(K193*0.015)</f>
        <v>23.895</v>
      </c>
      <c r="L194" s="8">
        <f>SUM(L193*0.01)</f>
        <v>21.72</v>
      </c>
      <c r="P194" s="1">
        <v>39845</v>
      </c>
    </row>
    <row r="195" spans="1:16" ht="15">
      <c r="A195" s="2" t="s">
        <v>20</v>
      </c>
      <c r="B195" s="6" t="s">
        <v>16</v>
      </c>
      <c r="G195" s="8"/>
      <c r="H195" s="8">
        <f>SUM(H193*0.022)</f>
        <v>311.762</v>
      </c>
      <c r="I195" s="8">
        <f>SUM(I193*0.027)</f>
        <v>51.948</v>
      </c>
      <c r="J195" s="8">
        <f>SUM(J193*0.045)</f>
        <v>43.245</v>
      </c>
      <c r="K195" s="8">
        <f>SUM(K193*0.07)</f>
        <v>111.51</v>
      </c>
      <c r="L195" s="8">
        <f>SUM(L193*0.096)</f>
        <v>208.512</v>
      </c>
      <c r="P195" s="1">
        <v>39845</v>
      </c>
    </row>
    <row r="196" spans="1:16" ht="15">
      <c r="A196" s="2" t="s">
        <v>20</v>
      </c>
      <c r="B196" s="7" t="s">
        <v>17</v>
      </c>
      <c r="G196" s="8">
        <f>SUM(G194+G195)</f>
        <v>1014.375</v>
      </c>
      <c r="H196" s="8">
        <f>SUM(H195+H194)</f>
        <v>524.327</v>
      </c>
      <c r="I196" s="8">
        <f>SUM(I194+I195)</f>
        <v>80.80799999999999</v>
      </c>
      <c r="J196" s="8">
        <f>SUM(J194+J195)</f>
        <v>57.66</v>
      </c>
      <c r="K196" s="8">
        <f>SUM(K194+K195)</f>
        <v>135.405</v>
      </c>
      <c r="L196" s="8">
        <f>SUM(L194+L195)</f>
        <v>230.232</v>
      </c>
      <c r="O196" s="8">
        <f>SUM(G196:L196)</f>
        <v>2042.807</v>
      </c>
      <c r="P196" s="1">
        <v>39845</v>
      </c>
    </row>
    <row r="197" spans="1:16" ht="60">
      <c r="A197" s="2" t="s">
        <v>20</v>
      </c>
      <c r="B197" s="3" t="s">
        <v>13</v>
      </c>
      <c r="D197" t="s">
        <v>14</v>
      </c>
      <c r="F197" s="9">
        <f>SUM(G197+H197+I197+J197+K197+L197)</f>
        <v>218634</v>
      </c>
      <c r="G197" s="9">
        <v>154441</v>
      </c>
      <c r="H197" s="9">
        <v>40182</v>
      </c>
      <c r="I197" s="9">
        <v>4125</v>
      </c>
      <c r="J197" s="9">
        <v>1911</v>
      </c>
      <c r="K197" s="9">
        <v>3265</v>
      </c>
      <c r="L197" s="9">
        <v>14710</v>
      </c>
      <c r="M197" s="4"/>
      <c r="N197" s="4"/>
      <c r="O197" s="4"/>
      <c r="P197" s="1">
        <v>39873</v>
      </c>
    </row>
    <row r="198" spans="1:16" ht="15">
      <c r="A198" s="2" t="s">
        <v>20</v>
      </c>
      <c r="B198" s="6" t="s">
        <v>15</v>
      </c>
      <c r="G198" s="8">
        <f>SUM(G197*0.015)</f>
        <v>2316.615</v>
      </c>
      <c r="H198" s="8">
        <f>SUM(H197*0.015)</f>
        <v>602.73</v>
      </c>
      <c r="I198" s="8">
        <f>SUM(I197*0.015)</f>
        <v>61.875</v>
      </c>
      <c r="J198" s="8">
        <f>SUM(J197*0.015)</f>
        <v>28.665</v>
      </c>
      <c r="K198" s="8">
        <f>SUM(K197*0.015)</f>
        <v>48.975</v>
      </c>
      <c r="L198" s="8">
        <f>SUM(L197*0.01)</f>
        <v>147.1</v>
      </c>
      <c r="M198" s="5"/>
      <c r="N198" s="5"/>
      <c r="O198" s="5"/>
      <c r="P198" s="1">
        <v>39873</v>
      </c>
    </row>
    <row r="199" spans="1:16" ht="15">
      <c r="A199" s="2" t="s">
        <v>20</v>
      </c>
      <c r="B199" s="6" t="s">
        <v>16</v>
      </c>
      <c r="G199" s="8"/>
      <c r="H199" s="8">
        <f>SUM(H197*0.022)</f>
        <v>884.0039999999999</v>
      </c>
      <c r="I199" s="8">
        <f>SUM(I197*0.027)</f>
        <v>111.375</v>
      </c>
      <c r="J199" s="8">
        <f>SUM(J197*0.045)</f>
        <v>85.99499999999999</v>
      </c>
      <c r="K199" s="8">
        <f>SUM(K197*0.07)</f>
        <v>228.55</v>
      </c>
      <c r="L199" s="8">
        <f>SUM(L197*0.096)</f>
        <v>1412.16</v>
      </c>
      <c r="M199" s="5"/>
      <c r="N199" s="5"/>
      <c r="O199" s="5"/>
      <c r="P199" s="1">
        <v>39873</v>
      </c>
    </row>
    <row r="200" spans="1:16" ht="15">
      <c r="A200" s="2" t="s">
        <v>20</v>
      </c>
      <c r="B200" s="7" t="s">
        <v>17</v>
      </c>
      <c r="G200" s="8">
        <f aca="true" t="shared" si="10" ref="G200:L200">SUM(G198+G199)</f>
        <v>2316.615</v>
      </c>
      <c r="H200" s="8">
        <f t="shared" si="10"/>
        <v>1486.734</v>
      </c>
      <c r="I200" s="8">
        <f t="shared" si="10"/>
        <v>173.25</v>
      </c>
      <c r="J200" s="8">
        <f t="shared" si="10"/>
        <v>114.66</v>
      </c>
      <c r="K200" s="8">
        <f t="shared" si="10"/>
        <v>277.52500000000003</v>
      </c>
      <c r="L200" s="8">
        <f t="shared" si="10"/>
        <v>1559.26</v>
      </c>
      <c r="M200" s="5"/>
      <c r="N200" s="5"/>
      <c r="O200" s="8">
        <f>SUM(G200:L200)</f>
        <v>5928.044</v>
      </c>
      <c r="P200" s="1">
        <v>39873</v>
      </c>
    </row>
    <row r="201" spans="1:16" ht="15">
      <c r="A201" s="2" t="s">
        <v>20</v>
      </c>
      <c r="B201" s="7"/>
      <c r="G201" s="5"/>
      <c r="H201" s="5"/>
      <c r="I201" s="5"/>
      <c r="J201" s="5"/>
      <c r="K201" s="5"/>
      <c r="L201" s="5"/>
      <c r="M201" s="5"/>
      <c r="N201" s="5"/>
      <c r="O201" s="5"/>
      <c r="P201" s="1">
        <v>39873</v>
      </c>
    </row>
    <row r="202" spans="1:16" ht="15">
      <c r="A202" s="2" t="s">
        <v>20</v>
      </c>
      <c r="B202" s="4" t="s">
        <v>0</v>
      </c>
      <c r="C202" s="4"/>
      <c r="D202" s="4" t="s">
        <v>14</v>
      </c>
      <c r="E202" s="4"/>
      <c r="F202" s="9">
        <f>SUM(G202+H202+I202+J202+K202+L202)</f>
        <v>16892</v>
      </c>
      <c r="G202" s="9">
        <v>12810</v>
      </c>
      <c r="H202" s="9">
        <v>3024</v>
      </c>
      <c r="I202" s="9">
        <v>341</v>
      </c>
      <c r="J202" s="9">
        <v>178</v>
      </c>
      <c r="K202" s="9">
        <v>461</v>
      </c>
      <c r="L202" s="9">
        <v>78</v>
      </c>
      <c r="M202" s="4"/>
      <c r="P202" s="1">
        <v>39873</v>
      </c>
    </row>
    <row r="203" spans="1:16" ht="15">
      <c r="A203" s="2" t="s">
        <v>20</v>
      </c>
      <c r="B203" s="6" t="s">
        <v>15</v>
      </c>
      <c r="G203" s="8">
        <f>SUM(G202*0.015)</f>
        <v>192.15</v>
      </c>
      <c r="H203" s="8">
        <f>SUM(H202*0.015)</f>
        <v>45.36</v>
      </c>
      <c r="I203" s="8">
        <f>SUM(I202*0.015)</f>
        <v>5.115</v>
      </c>
      <c r="J203" s="8">
        <f>SUM(J202*0.015)</f>
        <v>2.67</v>
      </c>
      <c r="K203" s="8">
        <f>SUM(K202*0.015)</f>
        <v>6.915</v>
      </c>
      <c r="L203" s="8">
        <f>SUM(L202*0.01)</f>
        <v>0.78</v>
      </c>
      <c r="M203" s="5"/>
      <c r="N203" s="5"/>
      <c r="O203" s="5"/>
      <c r="P203" s="1">
        <v>39873</v>
      </c>
    </row>
    <row r="204" spans="1:16" ht="15">
      <c r="A204" s="2" t="s">
        <v>20</v>
      </c>
      <c r="B204" s="6" t="s">
        <v>16</v>
      </c>
      <c r="G204" s="8"/>
      <c r="H204" s="8">
        <f>SUM(H202*0.022)</f>
        <v>66.52799999999999</v>
      </c>
      <c r="I204" s="8">
        <f>SUM(I202*0.027)</f>
        <v>9.207</v>
      </c>
      <c r="J204" s="8">
        <f>SUM(J202*0.045)</f>
        <v>8.01</v>
      </c>
      <c r="K204" s="8">
        <f>SUM(K202*0.07)</f>
        <v>32.27</v>
      </c>
      <c r="L204" s="8">
        <f>SUM(L202*0.096)</f>
        <v>7.488</v>
      </c>
      <c r="P204" s="1">
        <v>39873</v>
      </c>
    </row>
    <row r="205" spans="1:16" ht="15">
      <c r="A205" s="2" t="s">
        <v>20</v>
      </c>
      <c r="B205" s="7" t="s">
        <v>17</v>
      </c>
      <c r="G205" s="8">
        <f aca="true" t="shared" si="11" ref="G205:L205">SUM(G203+G204)</f>
        <v>192.15</v>
      </c>
      <c r="H205" s="8">
        <f t="shared" si="11"/>
        <v>111.88799999999999</v>
      </c>
      <c r="I205" s="8">
        <f t="shared" si="11"/>
        <v>14.322000000000001</v>
      </c>
      <c r="J205" s="8">
        <f t="shared" si="11"/>
        <v>10.68</v>
      </c>
      <c r="K205" s="8">
        <f t="shared" si="11"/>
        <v>39.185</v>
      </c>
      <c r="L205" s="8">
        <f t="shared" si="11"/>
        <v>8.268</v>
      </c>
      <c r="O205" s="8">
        <f>SUM(G205:L205)</f>
        <v>376.49300000000005</v>
      </c>
      <c r="P205" s="1">
        <v>39873</v>
      </c>
    </row>
    <row r="206" spans="1:16" ht="15">
      <c r="A206" s="2" t="s">
        <v>20</v>
      </c>
      <c r="P206" s="1">
        <v>39873</v>
      </c>
    </row>
    <row r="207" spans="1:16" ht="15">
      <c r="A207" s="2" t="s">
        <v>20</v>
      </c>
      <c r="B207" t="s">
        <v>18</v>
      </c>
      <c r="D207" t="s">
        <v>14</v>
      </c>
      <c r="F207" s="9">
        <f>SUM(G207+H207+I207+J207+K207+L207)</f>
        <v>295795</v>
      </c>
      <c r="G207" s="9">
        <v>116095</v>
      </c>
      <c r="H207" s="9">
        <v>147084</v>
      </c>
      <c r="I207" s="9">
        <v>16102</v>
      </c>
      <c r="J207" s="9">
        <v>3998</v>
      </c>
      <c r="K207" s="9">
        <v>9338</v>
      </c>
      <c r="L207" s="9">
        <v>3178</v>
      </c>
      <c r="P207" s="1">
        <v>39873</v>
      </c>
    </row>
    <row r="208" spans="1:16" ht="15">
      <c r="A208" s="2" t="s">
        <v>20</v>
      </c>
      <c r="B208" s="6" t="s">
        <v>15</v>
      </c>
      <c r="G208" s="8">
        <f>SUM(G207*0.015)</f>
        <v>1741.425</v>
      </c>
      <c r="H208" s="8">
        <f>SUM(H207*0.015)</f>
        <v>2206.2599999999998</v>
      </c>
      <c r="I208" s="8">
        <f>SUM(I207*0.015)</f>
        <v>241.53</v>
      </c>
      <c r="J208" s="8">
        <f>SUM(J207*0.015)</f>
        <v>59.97</v>
      </c>
      <c r="K208" s="8">
        <f>SUM(K207*0.015)</f>
        <v>140.07</v>
      </c>
      <c r="L208" s="8">
        <f>SUM(L207*0.01)</f>
        <v>31.78</v>
      </c>
      <c r="P208" s="1">
        <v>39873</v>
      </c>
    </row>
    <row r="209" spans="1:16" ht="15">
      <c r="A209" s="2" t="s">
        <v>20</v>
      </c>
      <c r="B209" s="6" t="s">
        <v>16</v>
      </c>
      <c r="G209" s="8"/>
      <c r="H209" s="8">
        <f>SUM(H207*0.022)</f>
        <v>3235.848</v>
      </c>
      <c r="I209" s="8">
        <f>SUM(I207*0.027)</f>
        <v>434.754</v>
      </c>
      <c r="J209" s="8">
        <f>SUM(J207*0.045)</f>
        <v>179.91</v>
      </c>
      <c r="K209" s="8">
        <f>SUM(K207*0.07)</f>
        <v>653.6600000000001</v>
      </c>
      <c r="L209" s="8">
        <f>SUM(L207*0.096)</f>
        <v>305.088</v>
      </c>
      <c r="P209" s="1">
        <v>39873</v>
      </c>
    </row>
    <row r="210" spans="1:16" ht="15">
      <c r="A210" s="2" t="s">
        <v>20</v>
      </c>
      <c r="B210" s="7" t="s">
        <v>17</v>
      </c>
      <c r="G210" s="8">
        <f>SUM(G208+G209)</f>
        <v>1741.425</v>
      </c>
      <c r="H210" s="8">
        <f>SUM(H209+H208)</f>
        <v>5442.108</v>
      </c>
      <c r="I210" s="8">
        <f>SUM(I208+I209)</f>
        <v>676.284</v>
      </c>
      <c r="J210" s="8">
        <f>SUM(J208+J209)</f>
        <v>239.88</v>
      </c>
      <c r="K210" s="8">
        <f>SUM(K209+K208)</f>
        <v>793.73</v>
      </c>
      <c r="L210" s="8">
        <f>SUM(L208+L209)</f>
        <v>336.86800000000005</v>
      </c>
      <c r="O210" s="8">
        <f>SUM(G210:N210)</f>
        <v>9230.295</v>
      </c>
      <c r="P210" s="1">
        <v>39873</v>
      </c>
    </row>
    <row r="211" spans="1:16" ht="15">
      <c r="A211" s="2" t="s">
        <v>20</v>
      </c>
      <c r="P211" s="1">
        <v>39873</v>
      </c>
    </row>
    <row r="212" spans="1:16" ht="15">
      <c r="A212" s="2" t="s">
        <v>20</v>
      </c>
      <c r="B212" t="s">
        <v>19</v>
      </c>
      <c r="D212" t="s">
        <v>14</v>
      </c>
      <c r="F212" s="9">
        <f>SUM(G212:L212)</f>
        <v>211404</v>
      </c>
      <c r="G212" s="9">
        <v>193327</v>
      </c>
      <c r="H212" s="9">
        <v>10548</v>
      </c>
      <c r="I212" s="9">
        <v>804</v>
      </c>
      <c r="J212" s="9">
        <v>217</v>
      </c>
      <c r="K212" s="9">
        <v>5938</v>
      </c>
      <c r="L212" s="9">
        <v>570</v>
      </c>
      <c r="P212" s="1">
        <v>39873</v>
      </c>
    </row>
    <row r="213" spans="1:16" ht="15">
      <c r="A213" s="2" t="s">
        <v>20</v>
      </c>
      <c r="B213" s="6" t="s">
        <v>15</v>
      </c>
      <c r="G213" s="8">
        <f>SUM(G212*0.015)</f>
        <v>2899.9049999999997</v>
      </c>
      <c r="H213" s="8">
        <f>SUM(H212*0.015)</f>
        <v>158.22</v>
      </c>
      <c r="I213" s="8">
        <f>SUM(I212*0.015)</f>
        <v>12.059999999999999</v>
      </c>
      <c r="J213" s="8">
        <f>SUM(J212*0.015)</f>
        <v>3.255</v>
      </c>
      <c r="K213" s="8">
        <f>SUM(K212*0.015)</f>
        <v>89.07</v>
      </c>
      <c r="L213" s="8">
        <f>SUM(L212*0.01)</f>
        <v>5.7</v>
      </c>
      <c r="P213" s="1">
        <v>39873</v>
      </c>
    </row>
    <row r="214" spans="1:16" ht="15">
      <c r="A214" s="2" t="s">
        <v>20</v>
      </c>
      <c r="B214" s="6" t="s">
        <v>16</v>
      </c>
      <c r="G214" s="8"/>
      <c r="H214" s="8">
        <f>SUM(H212*0.022)</f>
        <v>232.05599999999998</v>
      </c>
      <c r="I214" s="8">
        <f>SUM(I212*0.027)</f>
        <v>21.708</v>
      </c>
      <c r="J214" s="8">
        <f>SUM(J212*0.045)</f>
        <v>9.764999999999999</v>
      </c>
      <c r="K214" s="8">
        <f>SUM(K212*0.07)</f>
        <v>415.66</v>
      </c>
      <c r="L214" s="8">
        <f>SUM(L212*0.096)</f>
        <v>54.72</v>
      </c>
      <c r="P214" s="1">
        <v>39873</v>
      </c>
    </row>
    <row r="215" spans="1:16" ht="15">
      <c r="A215" s="2" t="s">
        <v>20</v>
      </c>
      <c r="B215" s="7" t="s">
        <v>17</v>
      </c>
      <c r="G215" s="8">
        <f>SUM(G213+G214)</f>
        <v>2899.9049999999997</v>
      </c>
      <c r="H215" s="8">
        <f>SUM(H214+H213)</f>
        <v>390.27599999999995</v>
      </c>
      <c r="I215" s="8">
        <f>SUM(I213+I214)</f>
        <v>33.768</v>
      </c>
      <c r="J215" s="8">
        <f>SUM(J213+J214)</f>
        <v>13.02</v>
      </c>
      <c r="K215" s="8">
        <f>SUM(K213+K214)</f>
        <v>504.73</v>
      </c>
      <c r="L215" s="8">
        <f>SUM(L213+L214)</f>
        <v>60.42</v>
      </c>
      <c r="O215" s="8">
        <f>SUM(G215:L215)</f>
        <v>3902.1189999999997</v>
      </c>
      <c r="P215" s="1">
        <v>39873</v>
      </c>
    </row>
    <row r="216" spans="1:16" ht="15">
      <c r="A216" s="2" t="s">
        <v>20</v>
      </c>
      <c r="P216" s="1">
        <v>39873</v>
      </c>
    </row>
    <row r="217" spans="1:16" ht="15">
      <c r="A217" s="2" t="s">
        <v>20</v>
      </c>
      <c r="B217" t="s">
        <v>1</v>
      </c>
      <c r="D217" t="s">
        <v>14</v>
      </c>
      <c r="F217" s="9">
        <f>SUM(G217+H217+I217+J217+K217+L217)</f>
        <v>70751</v>
      </c>
      <c r="G217" s="9">
        <v>55425</v>
      </c>
      <c r="H217" s="9">
        <v>10049</v>
      </c>
      <c r="I217" s="9">
        <v>1200</v>
      </c>
      <c r="J217" s="9">
        <v>498</v>
      </c>
      <c r="K217" s="9">
        <v>1611</v>
      </c>
      <c r="L217" s="9">
        <v>1968</v>
      </c>
      <c r="P217" s="1">
        <v>39873</v>
      </c>
    </row>
    <row r="218" spans="1:16" ht="15">
      <c r="A218" s="2" t="s">
        <v>20</v>
      </c>
      <c r="B218" s="6" t="s">
        <v>15</v>
      </c>
      <c r="G218" s="8">
        <f>SUM(G217*0.015)</f>
        <v>831.375</v>
      </c>
      <c r="H218" s="8">
        <f>SUM(H217*0.015)</f>
        <v>150.73499999999999</v>
      </c>
      <c r="I218" s="8">
        <f>SUM(I217*0.015)</f>
        <v>18</v>
      </c>
      <c r="J218" s="8">
        <f>SUM(J217*0.015)</f>
        <v>7.47</v>
      </c>
      <c r="K218" s="8">
        <f>SUM(K217*0.015)</f>
        <v>24.165</v>
      </c>
      <c r="L218" s="8">
        <f>SUM(L217*0.01)</f>
        <v>19.68</v>
      </c>
      <c r="P218" s="1">
        <v>39873</v>
      </c>
    </row>
    <row r="219" spans="1:16" ht="15">
      <c r="A219" s="2" t="s">
        <v>20</v>
      </c>
      <c r="B219" s="6" t="s">
        <v>16</v>
      </c>
      <c r="G219" s="8"/>
      <c r="H219" s="8">
        <f>SUM(H217*0.022)</f>
        <v>221.07799999999997</v>
      </c>
      <c r="I219" s="8">
        <f>SUM(I217*0.027)</f>
        <v>32.4</v>
      </c>
      <c r="J219" s="8">
        <f>SUM(J217*0.045)</f>
        <v>22.41</v>
      </c>
      <c r="K219" s="8">
        <f>SUM(K217*0.07)</f>
        <v>112.77000000000001</v>
      </c>
      <c r="L219" s="8">
        <f>SUM(L217*0.096)</f>
        <v>188.928</v>
      </c>
      <c r="P219" s="1">
        <v>39873</v>
      </c>
    </row>
    <row r="220" spans="1:16" ht="15">
      <c r="A220" s="2" t="s">
        <v>20</v>
      </c>
      <c r="B220" s="7" t="s">
        <v>17</v>
      </c>
      <c r="G220" s="8">
        <f>SUM(G218+G219)</f>
        <v>831.375</v>
      </c>
      <c r="H220" s="8">
        <f>SUM(H219+H218)</f>
        <v>371.813</v>
      </c>
      <c r="I220" s="8">
        <f>SUM(I218+I219)</f>
        <v>50.4</v>
      </c>
      <c r="J220" s="8">
        <f>SUM(J218+J219)</f>
        <v>29.88</v>
      </c>
      <c r="K220" s="8">
        <f>SUM(K218+K219)</f>
        <v>136.935</v>
      </c>
      <c r="L220" s="8">
        <f>SUM(L218+L219)</f>
        <v>208.608</v>
      </c>
      <c r="O220" s="8">
        <f>SUM(G220:L220)</f>
        <v>1629.0110000000002</v>
      </c>
      <c r="P220" s="1">
        <v>39873</v>
      </c>
    </row>
    <row r="221" spans="1:16" ht="60">
      <c r="A221" s="2" t="s">
        <v>20</v>
      </c>
      <c r="B221" s="3" t="s">
        <v>13</v>
      </c>
      <c r="D221" t="s">
        <v>14</v>
      </c>
      <c r="F221" s="9">
        <f>SUM(G221+H221+I221+J221+K221+L221)</f>
        <v>279919</v>
      </c>
      <c r="G221" s="9">
        <v>192295</v>
      </c>
      <c r="H221" s="9">
        <v>53095</v>
      </c>
      <c r="I221" s="9">
        <v>5685</v>
      </c>
      <c r="J221" s="9">
        <v>2523</v>
      </c>
      <c r="K221" s="9">
        <v>2940</v>
      </c>
      <c r="L221" s="9">
        <v>23381</v>
      </c>
      <c r="M221" s="4"/>
      <c r="N221" s="4"/>
      <c r="O221" s="4"/>
      <c r="P221" s="1">
        <v>39904</v>
      </c>
    </row>
    <row r="222" spans="1:16" ht="15">
      <c r="A222" s="2" t="s">
        <v>20</v>
      </c>
      <c r="B222" s="6" t="s">
        <v>15</v>
      </c>
      <c r="G222" s="8">
        <f>SUM(G221*0.015)</f>
        <v>2884.4249999999997</v>
      </c>
      <c r="H222" s="8">
        <f>SUM(H221*0.015)</f>
        <v>796.425</v>
      </c>
      <c r="I222" s="8">
        <f>SUM(I221*0.015)</f>
        <v>85.27499999999999</v>
      </c>
      <c r="J222" s="8">
        <f>SUM(J221*0.015)</f>
        <v>37.845</v>
      </c>
      <c r="K222" s="8">
        <f>SUM(K221*0.015)</f>
        <v>44.1</v>
      </c>
      <c r="L222" s="8">
        <f>SUM(L221*0.01)</f>
        <v>233.81</v>
      </c>
      <c r="M222" s="5"/>
      <c r="N222" s="5"/>
      <c r="O222" s="5"/>
      <c r="P222" s="1">
        <v>39904</v>
      </c>
    </row>
    <row r="223" spans="1:16" ht="15">
      <c r="A223" s="2" t="s">
        <v>20</v>
      </c>
      <c r="B223" s="6" t="s">
        <v>16</v>
      </c>
      <c r="G223" s="8"/>
      <c r="H223" s="8">
        <f>SUM(H221*0.022)</f>
        <v>1168.09</v>
      </c>
      <c r="I223" s="8">
        <f>SUM(I221*0.027)</f>
        <v>153.495</v>
      </c>
      <c r="J223" s="8">
        <f>SUM(J221*0.045)</f>
        <v>113.535</v>
      </c>
      <c r="K223" s="8">
        <f>SUM(K221*0.07)</f>
        <v>205.8</v>
      </c>
      <c r="L223" s="8">
        <f>SUM(L221*0.096)</f>
        <v>2244.576</v>
      </c>
      <c r="M223" s="5"/>
      <c r="N223" s="5"/>
      <c r="O223" s="5"/>
      <c r="P223" s="1">
        <v>39904</v>
      </c>
    </row>
    <row r="224" spans="1:16" ht="15">
      <c r="A224" s="2" t="s">
        <v>20</v>
      </c>
      <c r="B224" s="7" t="s">
        <v>17</v>
      </c>
      <c r="G224" s="8">
        <f aca="true" t="shared" si="12" ref="G224:L224">SUM(G222+G223)</f>
        <v>2884.4249999999997</v>
      </c>
      <c r="H224" s="8">
        <f t="shared" si="12"/>
        <v>1964.5149999999999</v>
      </c>
      <c r="I224" s="8">
        <f t="shared" si="12"/>
        <v>238.76999999999998</v>
      </c>
      <c r="J224" s="8">
        <f t="shared" si="12"/>
        <v>151.38</v>
      </c>
      <c r="K224" s="8">
        <f t="shared" si="12"/>
        <v>249.9</v>
      </c>
      <c r="L224" s="8">
        <f t="shared" si="12"/>
        <v>2478.386</v>
      </c>
      <c r="M224" s="5"/>
      <c r="N224" s="5"/>
      <c r="O224" s="8">
        <f>SUM(G224:L224)</f>
        <v>7967.375999999998</v>
      </c>
      <c r="P224" s="1">
        <v>39904</v>
      </c>
    </row>
    <row r="225" spans="1:16" ht="15">
      <c r="A225" s="2" t="s">
        <v>20</v>
      </c>
      <c r="B225" s="7"/>
      <c r="G225" s="5"/>
      <c r="H225" s="5"/>
      <c r="I225" s="5"/>
      <c r="J225" s="5"/>
      <c r="K225" s="5"/>
      <c r="L225" s="5"/>
      <c r="M225" s="5"/>
      <c r="N225" s="5"/>
      <c r="O225" s="5"/>
      <c r="P225" s="1">
        <v>39904</v>
      </c>
    </row>
    <row r="226" spans="1:16" ht="15">
      <c r="A226" s="2" t="s">
        <v>20</v>
      </c>
      <c r="B226" s="4" t="s">
        <v>0</v>
      </c>
      <c r="C226" s="4"/>
      <c r="D226" s="4" t="s">
        <v>14</v>
      </c>
      <c r="E226" s="4"/>
      <c r="F226" s="9">
        <f>SUM(G226+H226+I226+J226+K226+L226)</f>
        <v>30882</v>
      </c>
      <c r="G226" s="9">
        <v>22136</v>
      </c>
      <c r="H226" s="9">
        <v>6695</v>
      </c>
      <c r="I226" s="9">
        <v>766</v>
      </c>
      <c r="J226" s="9">
        <v>225</v>
      </c>
      <c r="K226" s="9">
        <v>924</v>
      </c>
      <c r="L226" s="9">
        <v>136</v>
      </c>
      <c r="M226" s="4"/>
      <c r="P226" s="1">
        <v>39904</v>
      </c>
    </row>
    <row r="227" spans="1:16" ht="15">
      <c r="A227" s="2" t="s">
        <v>20</v>
      </c>
      <c r="B227" s="6" t="s">
        <v>15</v>
      </c>
      <c r="G227" s="8">
        <f>SUM(G226*0.015)</f>
        <v>332.03999999999996</v>
      </c>
      <c r="H227" s="8">
        <f>SUM(H226*0.015)</f>
        <v>100.425</v>
      </c>
      <c r="I227" s="8">
        <f>SUM(I226*0.015)</f>
        <v>11.49</v>
      </c>
      <c r="J227" s="8">
        <f>SUM(J226*0.015)</f>
        <v>3.375</v>
      </c>
      <c r="K227" s="8">
        <f>SUM(K226*0.015)</f>
        <v>13.86</v>
      </c>
      <c r="L227" s="8">
        <f>SUM(L226*0.01)</f>
        <v>1.36</v>
      </c>
      <c r="M227" s="5"/>
      <c r="N227" s="5"/>
      <c r="O227" s="5"/>
      <c r="P227" s="1">
        <v>39904</v>
      </c>
    </row>
    <row r="228" spans="1:16" ht="15">
      <c r="A228" s="2" t="s">
        <v>20</v>
      </c>
      <c r="B228" s="6" t="s">
        <v>16</v>
      </c>
      <c r="G228" s="8"/>
      <c r="H228" s="8">
        <f>SUM(H226*0.022)</f>
        <v>147.29</v>
      </c>
      <c r="I228" s="8">
        <f>SUM(I226*0.027)</f>
        <v>20.682</v>
      </c>
      <c r="J228" s="8">
        <f>SUM(J226*0.045)</f>
        <v>10.125</v>
      </c>
      <c r="K228" s="8">
        <f>SUM(K226*0.07)</f>
        <v>64.68</v>
      </c>
      <c r="L228" s="8">
        <f>SUM(L226*0.096)</f>
        <v>13.056000000000001</v>
      </c>
      <c r="P228" s="1">
        <v>39904</v>
      </c>
    </row>
    <row r="229" spans="1:16" ht="15">
      <c r="A229" s="2" t="s">
        <v>20</v>
      </c>
      <c r="B229" s="7" t="s">
        <v>17</v>
      </c>
      <c r="G229" s="8">
        <f aca="true" t="shared" si="13" ref="G229:L229">SUM(G227+G228)</f>
        <v>332.03999999999996</v>
      </c>
      <c r="H229" s="8">
        <f t="shared" si="13"/>
        <v>247.71499999999997</v>
      </c>
      <c r="I229" s="8">
        <f t="shared" si="13"/>
        <v>32.172</v>
      </c>
      <c r="J229" s="8">
        <f t="shared" si="13"/>
        <v>13.5</v>
      </c>
      <c r="K229" s="8">
        <f t="shared" si="13"/>
        <v>78.54</v>
      </c>
      <c r="L229" s="8">
        <f t="shared" si="13"/>
        <v>14.416</v>
      </c>
      <c r="O229" s="8">
        <f>SUM(G229:L229)</f>
        <v>718.3829999999999</v>
      </c>
      <c r="P229" s="1">
        <v>39904</v>
      </c>
    </row>
    <row r="230" spans="1:16" ht="15">
      <c r="A230" s="2" t="s">
        <v>20</v>
      </c>
      <c r="P230" s="1">
        <v>39904</v>
      </c>
    </row>
    <row r="231" spans="1:16" ht="15">
      <c r="A231" s="2" t="s">
        <v>20</v>
      </c>
      <c r="B231" t="s">
        <v>18</v>
      </c>
      <c r="D231" t="s">
        <v>14</v>
      </c>
      <c r="F231" s="9">
        <f>SUM(G231+H231+I231+J231+K231+L231)</f>
        <v>119587</v>
      </c>
      <c r="G231" s="9">
        <v>90541</v>
      </c>
      <c r="H231" s="9">
        <v>19828</v>
      </c>
      <c r="I231" s="9">
        <v>2284</v>
      </c>
      <c r="J231" s="9">
        <v>811</v>
      </c>
      <c r="K231" s="9">
        <v>4575</v>
      </c>
      <c r="L231" s="9">
        <v>1548</v>
      </c>
      <c r="P231" s="1">
        <v>39904</v>
      </c>
    </row>
    <row r="232" spans="1:16" ht="15">
      <c r="A232" s="2" t="s">
        <v>20</v>
      </c>
      <c r="B232" s="6" t="s">
        <v>15</v>
      </c>
      <c r="G232" s="8">
        <f>SUM(G231*0.015)</f>
        <v>1358.115</v>
      </c>
      <c r="H232" s="8">
        <f>SUM(H231*0.015)</f>
        <v>297.42</v>
      </c>
      <c r="I232" s="8">
        <f>SUM(I231*0.015)</f>
        <v>34.26</v>
      </c>
      <c r="J232" s="8">
        <f>SUM(J231*0.015)</f>
        <v>12.165</v>
      </c>
      <c r="K232" s="8">
        <f>SUM(K231*0.015)</f>
        <v>68.625</v>
      </c>
      <c r="L232" s="8">
        <f>SUM(L231*0.01)</f>
        <v>15.48</v>
      </c>
      <c r="P232" s="1">
        <v>39904</v>
      </c>
    </row>
    <row r="233" spans="1:16" ht="15">
      <c r="A233" s="2" t="s">
        <v>20</v>
      </c>
      <c r="B233" s="6" t="s">
        <v>16</v>
      </c>
      <c r="G233" s="8"/>
      <c r="H233" s="8">
        <f>SUM(H231*0.022)</f>
        <v>436.21599999999995</v>
      </c>
      <c r="I233" s="8">
        <f>SUM(I231*0.027)</f>
        <v>61.668</v>
      </c>
      <c r="J233" s="8">
        <f>SUM(J231*0.045)</f>
        <v>36.495</v>
      </c>
      <c r="K233" s="8">
        <f>SUM(K231*0.07)</f>
        <v>320.25000000000006</v>
      </c>
      <c r="L233" s="8">
        <f>SUM(L231*0.096)</f>
        <v>148.608</v>
      </c>
      <c r="P233" s="1">
        <v>39904</v>
      </c>
    </row>
    <row r="234" spans="1:16" ht="15">
      <c r="A234" s="2" t="s">
        <v>20</v>
      </c>
      <c r="B234" s="7" t="s">
        <v>17</v>
      </c>
      <c r="G234" s="8">
        <f>SUM(G232+G233)</f>
        <v>1358.115</v>
      </c>
      <c r="H234" s="8">
        <f>SUM(H233+H232)</f>
        <v>733.636</v>
      </c>
      <c r="I234" s="8">
        <f>SUM(I232+I233)</f>
        <v>95.928</v>
      </c>
      <c r="J234" s="8">
        <f>SUM(J232+J233)</f>
        <v>48.66</v>
      </c>
      <c r="K234" s="8">
        <f>SUM(K233+K232)</f>
        <v>388.87500000000006</v>
      </c>
      <c r="L234" s="8">
        <f>SUM(L232+L233)</f>
        <v>164.088</v>
      </c>
      <c r="O234" s="8">
        <f>SUM(G234:N234)</f>
        <v>2789.302</v>
      </c>
      <c r="P234" s="1">
        <v>39904</v>
      </c>
    </row>
    <row r="235" spans="1:16" ht="15">
      <c r="A235" s="2" t="s">
        <v>20</v>
      </c>
      <c r="P235" s="1">
        <v>39904</v>
      </c>
    </row>
    <row r="236" spans="1:16" ht="15">
      <c r="A236" s="2" t="s">
        <v>20</v>
      </c>
      <c r="B236" t="s">
        <v>19</v>
      </c>
      <c r="D236" t="s">
        <v>14</v>
      </c>
      <c r="F236" s="9">
        <f>SUM(G236:L236)</f>
        <v>161228</v>
      </c>
      <c r="G236" s="9">
        <v>141868</v>
      </c>
      <c r="H236" s="9">
        <v>12391</v>
      </c>
      <c r="I236" s="9">
        <v>1079</v>
      </c>
      <c r="J236" s="9">
        <v>286</v>
      </c>
      <c r="K236" s="9">
        <v>4949</v>
      </c>
      <c r="L236" s="9">
        <v>655</v>
      </c>
      <c r="P236" s="1">
        <v>39904</v>
      </c>
    </row>
    <row r="237" spans="1:16" ht="15">
      <c r="A237" s="2" t="s">
        <v>20</v>
      </c>
      <c r="B237" s="6" t="s">
        <v>15</v>
      </c>
      <c r="G237" s="8">
        <f>SUM(G236*0.015)</f>
        <v>2128.02</v>
      </c>
      <c r="H237" s="8">
        <f>SUM(H236*0.015)</f>
        <v>185.86499999999998</v>
      </c>
      <c r="I237" s="8">
        <f>SUM(I236*0.015)</f>
        <v>16.185</v>
      </c>
      <c r="J237" s="8">
        <f>SUM(J236*0.015)</f>
        <v>4.29</v>
      </c>
      <c r="K237" s="8">
        <f>SUM(K236*0.015)</f>
        <v>74.235</v>
      </c>
      <c r="L237" s="8">
        <f>SUM(L236*0.01)</f>
        <v>6.55</v>
      </c>
      <c r="P237" s="1">
        <v>39904</v>
      </c>
    </row>
    <row r="238" spans="1:16" ht="15">
      <c r="A238" s="2" t="s">
        <v>20</v>
      </c>
      <c r="B238" s="6" t="s">
        <v>16</v>
      </c>
      <c r="G238" s="8"/>
      <c r="H238" s="8">
        <f>SUM(H236*0.022)</f>
        <v>272.602</v>
      </c>
      <c r="I238" s="8">
        <f>SUM(I236*0.027)</f>
        <v>29.133</v>
      </c>
      <c r="J238" s="8">
        <f>SUM(J236*0.045)</f>
        <v>12.87</v>
      </c>
      <c r="K238" s="8">
        <f>SUM(K236*0.07)</f>
        <v>346.43</v>
      </c>
      <c r="L238" s="8">
        <f>SUM(L236*0.096)</f>
        <v>62.88</v>
      </c>
      <c r="P238" s="1">
        <v>39904</v>
      </c>
    </row>
    <row r="239" spans="1:16" ht="15">
      <c r="A239" s="2" t="s">
        <v>20</v>
      </c>
      <c r="B239" s="7" t="s">
        <v>17</v>
      </c>
      <c r="G239" s="8">
        <f>SUM(G237+G238)</f>
        <v>2128.02</v>
      </c>
      <c r="H239" s="8">
        <f>SUM(H238+H237)</f>
        <v>458.467</v>
      </c>
      <c r="I239" s="8">
        <f>SUM(I237+I238)</f>
        <v>45.318</v>
      </c>
      <c r="J239" s="8">
        <f>SUM(J237+J238)</f>
        <v>17.16</v>
      </c>
      <c r="K239" s="8">
        <f>SUM(K237+K238)</f>
        <v>420.665</v>
      </c>
      <c r="L239" s="8">
        <f>SUM(L237+L238)</f>
        <v>69.43</v>
      </c>
      <c r="O239" s="8">
        <f>SUM(G239:L239)</f>
        <v>3139.06</v>
      </c>
      <c r="P239" s="1">
        <v>39904</v>
      </c>
    </row>
    <row r="240" spans="1:16" ht="15">
      <c r="A240" s="2" t="s">
        <v>20</v>
      </c>
      <c r="P240" s="1">
        <v>39904</v>
      </c>
    </row>
    <row r="241" spans="1:16" ht="15">
      <c r="A241" s="2" t="s">
        <v>20</v>
      </c>
      <c r="B241" t="s">
        <v>1</v>
      </c>
      <c r="D241" t="s">
        <v>14</v>
      </c>
      <c r="F241" s="9">
        <f>SUM(G241+H241+I241+J241+K241+L241)</f>
        <v>45293</v>
      </c>
      <c r="G241" s="9">
        <v>31748</v>
      </c>
      <c r="H241" s="9">
        <v>9711</v>
      </c>
      <c r="I241" s="9">
        <v>1252</v>
      </c>
      <c r="J241" s="9">
        <v>587</v>
      </c>
      <c r="K241" s="9">
        <v>890</v>
      </c>
      <c r="L241" s="9">
        <v>1105</v>
      </c>
      <c r="P241" s="1">
        <v>39904</v>
      </c>
    </row>
    <row r="242" spans="1:16" ht="15">
      <c r="A242" s="2" t="s">
        <v>20</v>
      </c>
      <c r="B242" s="6" t="s">
        <v>15</v>
      </c>
      <c r="G242" s="8">
        <f>SUM(G241*0.015)</f>
        <v>476.21999999999997</v>
      </c>
      <c r="H242" s="8">
        <f>SUM(H241*0.015)</f>
        <v>145.665</v>
      </c>
      <c r="I242" s="8">
        <f>SUM(I241*0.015)</f>
        <v>18.779999999999998</v>
      </c>
      <c r="J242" s="8">
        <f>SUM(J241*0.015)</f>
        <v>8.805</v>
      </c>
      <c r="K242" s="8">
        <f>SUM(K241*0.015)</f>
        <v>13.35</v>
      </c>
      <c r="L242" s="8">
        <f>SUM(L241*0.01)</f>
        <v>11.05</v>
      </c>
      <c r="P242" s="1">
        <v>39904</v>
      </c>
    </row>
    <row r="243" spans="1:16" ht="15">
      <c r="A243" s="2" t="s">
        <v>20</v>
      </c>
      <c r="B243" s="6" t="s">
        <v>16</v>
      </c>
      <c r="G243" s="8"/>
      <c r="H243" s="8">
        <f>SUM(H241*0.022)</f>
        <v>213.642</v>
      </c>
      <c r="I243" s="8">
        <f>SUM(I241*0.027)</f>
        <v>33.804</v>
      </c>
      <c r="J243" s="8">
        <f>SUM(J241*0.045)</f>
        <v>26.415</v>
      </c>
      <c r="K243" s="8">
        <f>SUM(K241*0.07)</f>
        <v>62.300000000000004</v>
      </c>
      <c r="L243" s="8">
        <f>SUM(L241*0.096)</f>
        <v>106.08</v>
      </c>
      <c r="P243" s="1">
        <v>39904</v>
      </c>
    </row>
    <row r="244" spans="1:16" ht="15">
      <c r="A244" s="2" t="s">
        <v>20</v>
      </c>
      <c r="B244" s="7" t="s">
        <v>17</v>
      </c>
      <c r="G244" s="8">
        <f>SUM(G242+G243)</f>
        <v>476.21999999999997</v>
      </c>
      <c r="H244" s="8">
        <f>SUM(H243+H242)</f>
        <v>359.307</v>
      </c>
      <c r="I244" s="8">
        <f>SUM(I242+I243)</f>
        <v>52.584</v>
      </c>
      <c r="J244" s="8">
        <f>SUM(J242+J243)</f>
        <v>35.22</v>
      </c>
      <c r="K244" s="8">
        <f>SUM(K242+K243)</f>
        <v>75.65</v>
      </c>
      <c r="L244" s="8">
        <f>SUM(L242+L243)</f>
        <v>117.13</v>
      </c>
      <c r="O244" s="8">
        <f>SUM(G244:L244)</f>
        <v>1116.111</v>
      </c>
      <c r="P244" s="1">
        <v>39904</v>
      </c>
    </row>
    <row r="245" spans="1:16" ht="60">
      <c r="A245" s="2" t="s">
        <v>20</v>
      </c>
      <c r="B245" s="3" t="s">
        <v>13</v>
      </c>
      <c r="D245" t="s">
        <v>14</v>
      </c>
      <c r="F245" s="9">
        <f>SUM(G245+H245+I245+J245+K245+L245)</f>
        <v>216614</v>
      </c>
      <c r="G245" s="9">
        <v>141041</v>
      </c>
      <c r="H245" s="9">
        <v>45600</v>
      </c>
      <c r="I245" s="9">
        <v>4094</v>
      </c>
      <c r="J245" s="9">
        <v>1721</v>
      </c>
      <c r="K245" s="9">
        <v>5649</v>
      </c>
      <c r="L245" s="9">
        <v>18509</v>
      </c>
      <c r="M245" s="4"/>
      <c r="N245" s="4"/>
      <c r="O245" s="4"/>
      <c r="P245" s="1">
        <v>39934</v>
      </c>
    </row>
    <row r="246" spans="1:16" ht="15">
      <c r="A246" s="2" t="s">
        <v>20</v>
      </c>
      <c r="B246" s="6" t="s">
        <v>15</v>
      </c>
      <c r="G246" s="8">
        <f>SUM(G245*0.015)</f>
        <v>2115.615</v>
      </c>
      <c r="H246" s="8">
        <f>SUM(H245*0.015)</f>
        <v>684</v>
      </c>
      <c r="I246" s="8">
        <f>SUM(I245*0.015)</f>
        <v>61.41</v>
      </c>
      <c r="J246" s="8">
        <f>SUM(J245*0.015)</f>
        <v>25.814999999999998</v>
      </c>
      <c r="K246" s="8">
        <f>SUM(K245*0.015)</f>
        <v>84.735</v>
      </c>
      <c r="L246" s="8">
        <f>SUM(L245*0.01)</f>
        <v>185.09</v>
      </c>
      <c r="M246" s="5"/>
      <c r="N246" s="5"/>
      <c r="O246" s="5"/>
      <c r="P246" s="1">
        <v>39934</v>
      </c>
    </row>
    <row r="247" spans="1:16" ht="15">
      <c r="A247" s="2" t="s">
        <v>20</v>
      </c>
      <c r="B247" s="6" t="s">
        <v>16</v>
      </c>
      <c r="G247" s="8"/>
      <c r="H247" s="8">
        <f>SUM(H245*0.022)</f>
        <v>1003.1999999999999</v>
      </c>
      <c r="I247" s="8">
        <f>SUM(I245*0.025)</f>
        <v>102.35000000000001</v>
      </c>
      <c r="J247" s="8">
        <f>SUM(J245*0.047)</f>
        <v>80.887</v>
      </c>
      <c r="K247" s="8">
        <f>SUM(K245*0.079)</f>
        <v>446.271</v>
      </c>
      <c r="L247" s="8">
        <f>SUM(L245*0.105)</f>
        <v>1943.445</v>
      </c>
      <c r="M247" s="5"/>
      <c r="N247" s="5"/>
      <c r="O247" s="5"/>
      <c r="P247" s="1">
        <v>39934</v>
      </c>
    </row>
    <row r="248" spans="1:16" ht="15">
      <c r="A248" s="2" t="s">
        <v>20</v>
      </c>
      <c r="B248" s="7" t="s">
        <v>17</v>
      </c>
      <c r="G248" s="8">
        <f aca="true" t="shared" si="14" ref="G248:L248">SUM(G246+G247)</f>
        <v>2115.615</v>
      </c>
      <c r="H248" s="8">
        <f t="shared" si="14"/>
        <v>1687.1999999999998</v>
      </c>
      <c r="I248" s="8">
        <f t="shared" si="14"/>
        <v>163.76</v>
      </c>
      <c r="J248" s="8">
        <f t="shared" si="14"/>
        <v>106.702</v>
      </c>
      <c r="K248" s="8">
        <f t="shared" si="14"/>
        <v>531.006</v>
      </c>
      <c r="L248" s="8">
        <f t="shared" si="14"/>
        <v>2128.535</v>
      </c>
      <c r="M248" s="5"/>
      <c r="N248" s="5"/>
      <c r="O248" s="8">
        <f>SUM(G248:L248)</f>
        <v>6732.818</v>
      </c>
      <c r="P248" s="1">
        <v>39934</v>
      </c>
    </row>
    <row r="249" spans="1:16" ht="15">
      <c r="A249" s="2" t="s">
        <v>20</v>
      </c>
      <c r="B249" s="7"/>
      <c r="G249" s="5"/>
      <c r="H249" s="5"/>
      <c r="I249" s="5"/>
      <c r="J249" s="5"/>
      <c r="K249" s="5"/>
      <c r="L249" s="5"/>
      <c r="M249" s="5"/>
      <c r="N249" s="5"/>
      <c r="O249" s="5"/>
      <c r="P249" s="1">
        <v>39934</v>
      </c>
    </row>
    <row r="250" spans="1:16" ht="15">
      <c r="A250" s="2" t="s">
        <v>20</v>
      </c>
      <c r="B250" s="4" t="s">
        <v>0</v>
      </c>
      <c r="C250" s="4"/>
      <c r="D250" s="4" t="s">
        <v>14</v>
      </c>
      <c r="E250" s="4"/>
      <c r="F250" s="9">
        <f>SUM(G250+H250+I250+J250+K250+L250)</f>
        <v>16642</v>
      </c>
      <c r="G250" s="9">
        <v>12279</v>
      </c>
      <c r="H250" s="9">
        <v>3294</v>
      </c>
      <c r="I250" s="9">
        <v>425</v>
      </c>
      <c r="J250" s="9">
        <v>117</v>
      </c>
      <c r="K250" s="9">
        <v>426</v>
      </c>
      <c r="L250" s="9">
        <v>101</v>
      </c>
      <c r="M250" s="4"/>
      <c r="P250" s="1">
        <v>39934</v>
      </c>
    </row>
    <row r="251" spans="1:16" ht="15">
      <c r="A251" s="2" t="s">
        <v>20</v>
      </c>
      <c r="B251" s="6" t="s">
        <v>15</v>
      </c>
      <c r="G251" s="8">
        <f>SUM(G250*0.015)</f>
        <v>184.185</v>
      </c>
      <c r="H251" s="8">
        <f>SUM(H250*0.015)</f>
        <v>49.41</v>
      </c>
      <c r="I251" s="8">
        <f>SUM(I250*0.015)</f>
        <v>6.375</v>
      </c>
      <c r="J251" s="8">
        <f>SUM(J250*0.015)</f>
        <v>1.755</v>
      </c>
      <c r="K251" s="8">
        <f>SUM(K250*0.015)</f>
        <v>6.39</v>
      </c>
      <c r="L251" s="8">
        <f>SUM(L250*0.01)</f>
        <v>1.01</v>
      </c>
      <c r="M251" s="5"/>
      <c r="N251" s="5"/>
      <c r="O251" s="5"/>
      <c r="P251" s="1">
        <v>39934</v>
      </c>
    </row>
    <row r="252" spans="1:16" ht="15">
      <c r="A252" s="2" t="s">
        <v>20</v>
      </c>
      <c r="B252" s="6" t="s">
        <v>16</v>
      </c>
      <c r="G252" s="8"/>
      <c r="H252" s="8">
        <f>SUM(H250*0.022)</f>
        <v>72.46799999999999</v>
      </c>
      <c r="I252" s="8">
        <f>SUM(I250*0.025)</f>
        <v>10.625</v>
      </c>
      <c r="J252" s="8">
        <f>SUM(J250*0.047)</f>
        <v>5.499</v>
      </c>
      <c r="K252" s="8">
        <f>SUM(K250*0.079)</f>
        <v>33.654</v>
      </c>
      <c r="L252" s="8">
        <f>SUM(L250*0.105)</f>
        <v>10.605</v>
      </c>
      <c r="P252" s="1">
        <v>39934</v>
      </c>
    </row>
    <row r="253" spans="1:16" ht="15">
      <c r="A253" s="2" t="s">
        <v>20</v>
      </c>
      <c r="B253" s="7" t="s">
        <v>17</v>
      </c>
      <c r="G253" s="8">
        <f aca="true" t="shared" si="15" ref="G253:L253">SUM(G251+G252)</f>
        <v>184.185</v>
      </c>
      <c r="H253" s="8">
        <f t="shared" si="15"/>
        <v>121.87799999999999</v>
      </c>
      <c r="I253" s="8">
        <f t="shared" si="15"/>
        <v>17</v>
      </c>
      <c r="J253" s="8">
        <f t="shared" si="15"/>
        <v>7.254</v>
      </c>
      <c r="K253" s="8">
        <f t="shared" si="15"/>
        <v>40.044000000000004</v>
      </c>
      <c r="L253" s="8">
        <f t="shared" si="15"/>
        <v>11.615</v>
      </c>
      <c r="O253" s="8">
        <f>SUM(G253:L253)</f>
        <v>381.976</v>
      </c>
      <c r="P253" s="1">
        <v>39934</v>
      </c>
    </row>
    <row r="254" spans="1:16" ht="15">
      <c r="A254" s="2" t="s">
        <v>20</v>
      </c>
      <c r="P254" s="1">
        <v>39934</v>
      </c>
    </row>
    <row r="255" spans="1:16" ht="15">
      <c r="A255" s="2" t="s">
        <v>20</v>
      </c>
      <c r="B255" t="s">
        <v>18</v>
      </c>
      <c r="D255" t="s">
        <v>14</v>
      </c>
      <c r="F255" s="9">
        <f>SUM(G255+H255+I255+J255+K255+L255)</f>
        <v>114651</v>
      </c>
      <c r="G255" s="9">
        <v>97277</v>
      </c>
      <c r="H255" s="9">
        <v>10780</v>
      </c>
      <c r="I255" s="9">
        <v>1216</v>
      </c>
      <c r="J255" s="9">
        <v>397</v>
      </c>
      <c r="K255" s="9">
        <v>3165</v>
      </c>
      <c r="L255" s="9">
        <v>1816</v>
      </c>
      <c r="P255" s="1">
        <v>39934</v>
      </c>
    </row>
    <row r="256" spans="1:16" ht="15">
      <c r="A256" s="2" t="s">
        <v>20</v>
      </c>
      <c r="B256" s="6" t="s">
        <v>15</v>
      </c>
      <c r="G256" s="8">
        <f>SUM(G255*0.015)</f>
        <v>1459.155</v>
      </c>
      <c r="H256" s="8">
        <f>SUM(H255*0.015)</f>
        <v>161.7</v>
      </c>
      <c r="I256" s="8">
        <f>SUM(I255*0.015)</f>
        <v>18.24</v>
      </c>
      <c r="J256" s="8">
        <f>SUM(J255*0.015)</f>
        <v>5.955</v>
      </c>
      <c r="K256" s="8">
        <f>SUM(K255*0.015)</f>
        <v>47.475</v>
      </c>
      <c r="L256" s="8">
        <f>SUM(L255*0.01)</f>
        <v>18.16</v>
      </c>
      <c r="P256" s="1">
        <v>39934</v>
      </c>
    </row>
    <row r="257" spans="1:16" ht="15">
      <c r="A257" s="2" t="s">
        <v>20</v>
      </c>
      <c r="B257" s="6" t="s">
        <v>16</v>
      </c>
      <c r="G257" s="8"/>
      <c r="H257" s="8">
        <f>SUM(H255*0.022)</f>
        <v>237.16</v>
      </c>
      <c r="I257" s="8">
        <f>SUM(I255*0.025)</f>
        <v>30.400000000000002</v>
      </c>
      <c r="J257" s="8">
        <f>SUM(J255*0.047)</f>
        <v>18.659</v>
      </c>
      <c r="K257" s="8">
        <f>SUM(K255*0.079)</f>
        <v>250.035</v>
      </c>
      <c r="L257" s="8">
        <f>SUM(L255*0.105)</f>
        <v>190.68</v>
      </c>
      <c r="P257" s="1">
        <v>39934</v>
      </c>
    </row>
    <row r="258" spans="1:16" ht="15">
      <c r="A258" s="2" t="s">
        <v>20</v>
      </c>
      <c r="B258" s="7" t="s">
        <v>17</v>
      </c>
      <c r="G258" s="8">
        <f>SUM(G256+G257)</f>
        <v>1459.155</v>
      </c>
      <c r="H258" s="8">
        <f>SUM(H257+H256)</f>
        <v>398.86</v>
      </c>
      <c r="I258" s="8">
        <f>SUM(I256+I257)</f>
        <v>48.64</v>
      </c>
      <c r="J258" s="8">
        <f>SUM(J256+J257)</f>
        <v>24.613999999999997</v>
      </c>
      <c r="K258" s="8">
        <f>SUM(K257+K256)</f>
        <v>297.51</v>
      </c>
      <c r="L258" s="8">
        <f>SUM(L256+L257)</f>
        <v>208.84</v>
      </c>
      <c r="O258" s="8">
        <f>SUM(G258:N258)</f>
        <v>2437.619</v>
      </c>
      <c r="P258" s="1">
        <v>39934</v>
      </c>
    </row>
    <row r="259" spans="1:16" ht="15">
      <c r="A259" s="2" t="s">
        <v>20</v>
      </c>
      <c r="P259" s="1">
        <v>39934</v>
      </c>
    </row>
    <row r="260" spans="1:16" ht="15">
      <c r="A260" s="2" t="s">
        <v>20</v>
      </c>
      <c r="B260" t="s">
        <v>19</v>
      </c>
      <c r="D260" t="s">
        <v>14</v>
      </c>
      <c r="F260" s="9">
        <f>SUM(G260:L260)</f>
        <v>129772</v>
      </c>
      <c r="G260" s="9">
        <v>114222</v>
      </c>
      <c r="H260" s="9">
        <v>10250</v>
      </c>
      <c r="I260" s="9">
        <v>871</v>
      </c>
      <c r="J260" s="9">
        <v>219</v>
      </c>
      <c r="K260" s="9">
        <v>3717</v>
      </c>
      <c r="L260" s="9">
        <v>493</v>
      </c>
      <c r="P260" s="1">
        <v>39934</v>
      </c>
    </row>
    <row r="261" spans="1:16" ht="15">
      <c r="A261" s="2" t="s">
        <v>20</v>
      </c>
      <c r="B261" s="6" t="s">
        <v>15</v>
      </c>
      <c r="G261" s="8">
        <f>SUM(G260*0.015)</f>
        <v>1713.33</v>
      </c>
      <c r="H261" s="8">
        <f>SUM(H260*0.015)</f>
        <v>153.75</v>
      </c>
      <c r="I261" s="8">
        <f>SUM(I260*0.015)</f>
        <v>13.065</v>
      </c>
      <c r="J261" s="8">
        <f>SUM(J260*0.015)</f>
        <v>3.2849999999999997</v>
      </c>
      <c r="K261" s="8">
        <f>SUM(K260*0.015)</f>
        <v>55.754999999999995</v>
      </c>
      <c r="L261" s="8">
        <f>SUM(L260*0.01)</f>
        <v>4.93</v>
      </c>
      <c r="P261" s="1">
        <v>39934</v>
      </c>
    </row>
    <row r="262" spans="1:16" ht="15">
      <c r="A262" s="2" t="s">
        <v>20</v>
      </c>
      <c r="B262" s="6" t="s">
        <v>16</v>
      </c>
      <c r="G262" s="8"/>
      <c r="H262" s="8">
        <f>SUM(H260*0.022)</f>
        <v>225.5</v>
      </c>
      <c r="I262" s="8">
        <f>SUM(I260*0.025)</f>
        <v>21.775000000000002</v>
      </c>
      <c r="J262" s="8">
        <f>SUM(J260*0.047)</f>
        <v>10.293</v>
      </c>
      <c r="K262" s="8">
        <f>SUM(K260*0.079)</f>
        <v>293.64300000000003</v>
      </c>
      <c r="L262" s="8">
        <f>SUM(L260*0.105)</f>
        <v>51.765</v>
      </c>
      <c r="P262" s="1">
        <v>39934</v>
      </c>
    </row>
    <row r="263" spans="1:16" ht="15">
      <c r="A263" s="2" t="s">
        <v>20</v>
      </c>
      <c r="B263" s="7" t="s">
        <v>17</v>
      </c>
      <c r="G263" s="8">
        <f>SUM(G261+G262)</f>
        <v>1713.33</v>
      </c>
      <c r="H263" s="8">
        <f>SUM(H262+H261)</f>
        <v>379.25</v>
      </c>
      <c r="I263" s="8">
        <f>SUM(I261+I262)</f>
        <v>34.84</v>
      </c>
      <c r="J263" s="8">
        <f>SUM(J261+J262)</f>
        <v>13.578</v>
      </c>
      <c r="K263" s="8">
        <f>SUM(K261+K262)</f>
        <v>349.398</v>
      </c>
      <c r="L263" s="8">
        <f>SUM(L261+L262)</f>
        <v>56.695</v>
      </c>
      <c r="O263" s="8">
        <f>SUM(G263:L263)</f>
        <v>2547.0910000000003</v>
      </c>
      <c r="P263" s="1">
        <v>39934</v>
      </c>
    </row>
    <row r="264" spans="1:16" ht="15">
      <c r="A264" s="2" t="s">
        <v>20</v>
      </c>
      <c r="P264" s="1">
        <v>39934</v>
      </c>
    </row>
    <row r="265" spans="1:16" ht="15">
      <c r="A265" s="2" t="s">
        <v>20</v>
      </c>
      <c r="B265" t="s">
        <v>1</v>
      </c>
      <c r="D265" t="s">
        <v>14</v>
      </c>
      <c r="F265" s="9">
        <f>SUM(G265+H265+I265+J265+K265+L265)</f>
        <v>38591</v>
      </c>
      <c r="G265" s="9">
        <v>26833</v>
      </c>
      <c r="H265" s="9">
        <v>8711</v>
      </c>
      <c r="I265" s="9">
        <v>993</v>
      </c>
      <c r="J265" s="9">
        <v>476</v>
      </c>
      <c r="K265" s="9">
        <v>786</v>
      </c>
      <c r="L265" s="9">
        <v>792</v>
      </c>
      <c r="P265" s="1">
        <v>39934</v>
      </c>
    </row>
    <row r="266" spans="1:16" ht="15">
      <c r="A266" s="2" t="s">
        <v>20</v>
      </c>
      <c r="B266" s="6" t="s">
        <v>15</v>
      </c>
      <c r="G266" s="8">
        <f>SUM(G265*0.015)</f>
        <v>402.495</v>
      </c>
      <c r="H266" s="8">
        <f>SUM(H265*0.015)</f>
        <v>130.665</v>
      </c>
      <c r="I266" s="8">
        <f>SUM(I265*0.015)</f>
        <v>14.895</v>
      </c>
      <c r="J266" s="8">
        <f>SUM(J265*0.015)</f>
        <v>7.14</v>
      </c>
      <c r="K266" s="8">
        <f>SUM(K265*0.015)</f>
        <v>11.79</v>
      </c>
      <c r="L266" s="8">
        <f>SUM(L265*0.01)</f>
        <v>7.92</v>
      </c>
      <c r="P266" s="1">
        <v>39934</v>
      </c>
    </row>
    <row r="267" spans="1:16" ht="15">
      <c r="A267" s="2" t="s">
        <v>20</v>
      </c>
      <c r="B267" s="6" t="s">
        <v>16</v>
      </c>
      <c r="G267" s="8"/>
      <c r="H267" s="8">
        <f>SUM(H265*0.022)</f>
        <v>191.642</v>
      </c>
      <c r="I267" s="8">
        <f>SUM(I265*0.025)</f>
        <v>24.825000000000003</v>
      </c>
      <c r="J267" s="8">
        <f>SUM(J265*0.047)</f>
        <v>22.372</v>
      </c>
      <c r="K267" s="8">
        <f>SUM(K265*0.079)</f>
        <v>62.094</v>
      </c>
      <c r="L267" s="8">
        <f>SUM(L265*0.105)</f>
        <v>83.16</v>
      </c>
      <c r="P267" s="1">
        <v>39934</v>
      </c>
    </row>
    <row r="268" spans="1:16" ht="15">
      <c r="A268" s="2" t="s">
        <v>20</v>
      </c>
      <c r="B268" s="7" t="s">
        <v>17</v>
      </c>
      <c r="G268" s="8">
        <f>SUM(G266+G267)</f>
        <v>402.495</v>
      </c>
      <c r="H268" s="8">
        <f>SUM(H267+H266)</f>
        <v>322.307</v>
      </c>
      <c r="I268" s="8">
        <f>SUM(I266+I267)</f>
        <v>39.72</v>
      </c>
      <c r="J268" s="8">
        <f>SUM(J266+J267)</f>
        <v>29.512</v>
      </c>
      <c r="K268" s="8">
        <f>SUM(K266+K267)</f>
        <v>73.884</v>
      </c>
      <c r="L268" s="8">
        <f>SUM(L266+L267)</f>
        <v>91.08</v>
      </c>
      <c r="O268" s="8">
        <f>SUM(G268:L268)</f>
        <v>958.9980000000002</v>
      </c>
      <c r="P268" s="1">
        <v>39934</v>
      </c>
    </row>
    <row r="269" spans="1:16" ht="60">
      <c r="A269" s="2" t="s">
        <v>20</v>
      </c>
      <c r="B269" s="3" t="s">
        <v>13</v>
      </c>
      <c r="D269" t="s">
        <v>14</v>
      </c>
      <c r="F269" s="9">
        <f>SUM(G269+H269+I269+J269+K269+L269)</f>
        <v>226090</v>
      </c>
      <c r="G269" s="9">
        <v>149928</v>
      </c>
      <c r="H269" s="9">
        <v>44578</v>
      </c>
      <c r="I269" s="9">
        <v>4518</v>
      </c>
      <c r="J269" s="9">
        <v>1736</v>
      </c>
      <c r="K269" s="9">
        <v>8493</v>
      </c>
      <c r="L269" s="9">
        <v>16837</v>
      </c>
      <c r="M269" s="4"/>
      <c r="N269" s="4"/>
      <c r="O269" s="4"/>
      <c r="P269" s="1">
        <v>39965</v>
      </c>
    </row>
    <row r="270" spans="1:16" ht="15">
      <c r="A270" s="2" t="s">
        <v>20</v>
      </c>
      <c r="B270" s="6" t="s">
        <v>15</v>
      </c>
      <c r="G270" s="8">
        <f>SUM(G269*0.015)</f>
        <v>2248.92</v>
      </c>
      <c r="H270" s="8">
        <f>SUM(H269*0.015)</f>
        <v>668.67</v>
      </c>
      <c r="I270" s="8">
        <f>SUM(I269*0.015)</f>
        <v>67.77</v>
      </c>
      <c r="J270" s="8">
        <f>SUM(J269*0.015)</f>
        <v>26.04</v>
      </c>
      <c r="K270" s="8">
        <f>SUM(K269*0.015)</f>
        <v>127.395</v>
      </c>
      <c r="L270" s="8">
        <f>SUM(L269*0.01)</f>
        <v>168.37</v>
      </c>
      <c r="M270" s="5"/>
      <c r="N270" s="5"/>
      <c r="O270" s="5"/>
      <c r="P270" s="1">
        <v>39965</v>
      </c>
    </row>
    <row r="271" spans="1:16" ht="15">
      <c r="A271" s="2" t="s">
        <v>20</v>
      </c>
      <c r="B271" s="6" t="s">
        <v>16</v>
      </c>
      <c r="G271" s="8"/>
      <c r="H271" s="8">
        <f>SUM(H269*0.022)</f>
        <v>980.7159999999999</v>
      </c>
      <c r="I271" s="8">
        <f>SUM(I269*0.025)</f>
        <v>112.95</v>
      </c>
      <c r="J271" s="8">
        <f>SUM(J269*0.047)</f>
        <v>81.592</v>
      </c>
      <c r="K271" s="8">
        <f>SUM(K269*0.079)</f>
        <v>670.947</v>
      </c>
      <c r="L271" s="8">
        <f>SUM(L269*0.105)</f>
        <v>1767.885</v>
      </c>
      <c r="M271" s="5"/>
      <c r="N271" s="5"/>
      <c r="O271" s="5"/>
      <c r="P271" s="1">
        <v>39965</v>
      </c>
    </row>
    <row r="272" spans="1:16" ht="15">
      <c r="A272" s="2" t="s">
        <v>20</v>
      </c>
      <c r="B272" s="7" t="s">
        <v>17</v>
      </c>
      <c r="G272" s="8">
        <f aca="true" t="shared" si="16" ref="G272:L272">SUM(G270+G271)</f>
        <v>2248.92</v>
      </c>
      <c r="H272" s="8">
        <f t="shared" si="16"/>
        <v>1649.386</v>
      </c>
      <c r="I272" s="8">
        <f t="shared" si="16"/>
        <v>180.72</v>
      </c>
      <c r="J272" s="8">
        <f t="shared" si="16"/>
        <v>107.632</v>
      </c>
      <c r="K272" s="8">
        <f t="shared" si="16"/>
        <v>798.342</v>
      </c>
      <c r="L272" s="8">
        <f t="shared" si="16"/>
        <v>1936.255</v>
      </c>
      <c r="M272" s="5"/>
      <c r="N272" s="5"/>
      <c r="O272" s="8">
        <f>SUM(G272:L272)</f>
        <v>6921.254999999999</v>
      </c>
      <c r="P272" s="1">
        <v>39965</v>
      </c>
    </row>
    <row r="273" spans="1:16" ht="15">
      <c r="A273" s="2" t="s">
        <v>20</v>
      </c>
      <c r="B273" s="7"/>
      <c r="G273" s="5"/>
      <c r="H273" s="5"/>
      <c r="I273" s="5"/>
      <c r="J273" s="5"/>
      <c r="K273" s="5"/>
      <c r="L273" s="5"/>
      <c r="M273" s="5"/>
      <c r="N273" s="5"/>
      <c r="O273" s="5"/>
      <c r="P273" s="1">
        <v>39965</v>
      </c>
    </row>
    <row r="274" spans="1:16" ht="15">
      <c r="A274" s="2" t="s">
        <v>20</v>
      </c>
      <c r="B274" s="4" t="s">
        <v>0</v>
      </c>
      <c r="C274" s="4"/>
      <c r="D274" s="4" t="s">
        <v>14</v>
      </c>
      <c r="E274" s="4"/>
      <c r="F274" s="9">
        <f>SUM(G274+H274+I274+J274+K274+L274)</f>
        <v>20532</v>
      </c>
      <c r="G274" s="9">
        <v>14936</v>
      </c>
      <c r="H274" s="9">
        <v>4342</v>
      </c>
      <c r="I274" s="9">
        <v>468</v>
      </c>
      <c r="J274" s="9">
        <v>137</v>
      </c>
      <c r="K274" s="9">
        <v>545</v>
      </c>
      <c r="L274" s="9">
        <v>104</v>
      </c>
      <c r="M274" s="4"/>
      <c r="P274" s="1">
        <v>39965</v>
      </c>
    </row>
    <row r="275" spans="1:16" ht="15">
      <c r="A275" s="2" t="s">
        <v>20</v>
      </c>
      <c r="B275" s="6" t="s">
        <v>15</v>
      </c>
      <c r="G275" s="8">
        <f>SUM(G274*0.015)</f>
        <v>224.04</v>
      </c>
      <c r="H275" s="8">
        <f>SUM(H274*0.015)</f>
        <v>65.13</v>
      </c>
      <c r="I275" s="8">
        <f>SUM(I274*0.015)</f>
        <v>7.02</v>
      </c>
      <c r="J275" s="8">
        <f>SUM(J274*0.015)</f>
        <v>2.0549999999999997</v>
      </c>
      <c r="K275" s="8">
        <f>SUM(K274*0.015)</f>
        <v>8.174999999999999</v>
      </c>
      <c r="L275" s="8">
        <f>SUM(L274*0.01)</f>
        <v>1.04</v>
      </c>
      <c r="M275" s="5"/>
      <c r="N275" s="5"/>
      <c r="O275" s="5"/>
      <c r="P275" s="1">
        <v>39965</v>
      </c>
    </row>
    <row r="276" spans="1:16" ht="15">
      <c r="A276" s="2" t="s">
        <v>20</v>
      </c>
      <c r="B276" s="6" t="s">
        <v>16</v>
      </c>
      <c r="G276" s="8"/>
      <c r="H276" s="8">
        <f>SUM(H274*0.022)</f>
        <v>95.524</v>
      </c>
      <c r="I276" s="8">
        <f>SUM(I274*0.025)</f>
        <v>11.700000000000001</v>
      </c>
      <c r="J276" s="8">
        <f>SUM(J274*0.047)</f>
        <v>6.439</v>
      </c>
      <c r="K276" s="8">
        <f>SUM(K274*0.079)</f>
        <v>43.055</v>
      </c>
      <c r="L276" s="8">
        <f>SUM(L274*0.105)</f>
        <v>10.92</v>
      </c>
      <c r="P276" s="1">
        <v>39965</v>
      </c>
    </row>
    <row r="277" spans="1:16" ht="15">
      <c r="A277" s="2" t="s">
        <v>20</v>
      </c>
      <c r="B277" s="7" t="s">
        <v>17</v>
      </c>
      <c r="G277" s="8">
        <f aca="true" t="shared" si="17" ref="G277:L277">SUM(G275+G276)</f>
        <v>224.04</v>
      </c>
      <c r="H277" s="8">
        <f t="shared" si="17"/>
        <v>160.654</v>
      </c>
      <c r="I277" s="8">
        <f t="shared" si="17"/>
        <v>18.72</v>
      </c>
      <c r="J277" s="8">
        <f t="shared" si="17"/>
        <v>8.494</v>
      </c>
      <c r="K277" s="8">
        <f t="shared" si="17"/>
        <v>51.23</v>
      </c>
      <c r="L277" s="8">
        <f t="shared" si="17"/>
        <v>11.96</v>
      </c>
      <c r="O277" s="8">
        <f>SUM(G277:L277)</f>
        <v>475.098</v>
      </c>
      <c r="P277" s="1">
        <v>39965</v>
      </c>
    </row>
    <row r="278" spans="1:16" ht="15">
      <c r="A278" s="2" t="s">
        <v>20</v>
      </c>
      <c r="P278" s="1">
        <v>39965</v>
      </c>
    </row>
    <row r="279" spans="1:16" ht="15">
      <c r="A279" s="2" t="s">
        <v>20</v>
      </c>
      <c r="B279" t="s">
        <v>18</v>
      </c>
      <c r="D279" t="s">
        <v>14</v>
      </c>
      <c r="F279" s="9">
        <f>SUM(G279+H279+I279+J279+K279+L279)</f>
        <v>96545</v>
      </c>
      <c r="G279" s="9">
        <v>76877</v>
      </c>
      <c r="H279" s="9">
        <v>12476</v>
      </c>
      <c r="I279" s="9">
        <v>1374</v>
      </c>
      <c r="J279" s="9">
        <v>548</v>
      </c>
      <c r="K279" s="9">
        <v>3869</v>
      </c>
      <c r="L279" s="9">
        <v>1401</v>
      </c>
      <c r="P279" s="1">
        <v>39965</v>
      </c>
    </row>
    <row r="280" spans="1:16" ht="15">
      <c r="A280" s="2" t="s">
        <v>20</v>
      </c>
      <c r="B280" s="6" t="s">
        <v>15</v>
      </c>
      <c r="G280" s="8">
        <f>SUM(G279*0.015)</f>
        <v>1153.155</v>
      </c>
      <c r="H280" s="8">
        <f>SUM(H279*0.015)</f>
        <v>187.14</v>
      </c>
      <c r="I280" s="8">
        <f>SUM(I279*0.015)</f>
        <v>20.61</v>
      </c>
      <c r="J280" s="8">
        <f>SUM(J279*0.015)</f>
        <v>8.219999999999999</v>
      </c>
      <c r="K280" s="8">
        <f>SUM(K279*0.015)</f>
        <v>58.035</v>
      </c>
      <c r="L280" s="8">
        <f>SUM(L279*0.01)</f>
        <v>14.01</v>
      </c>
      <c r="P280" s="1">
        <v>39965</v>
      </c>
    </row>
    <row r="281" spans="1:16" ht="15">
      <c r="A281" s="2" t="s">
        <v>20</v>
      </c>
      <c r="B281" s="6" t="s">
        <v>16</v>
      </c>
      <c r="G281" s="8"/>
      <c r="H281" s="8">
        <f>SUM(H279*0.022)</f>
        <v>274.472</v>
      </c>
      <c r="I281" s="8">
        <f>SUM(I279*0.025)</f>
        <v>34.35</v>
      </c>
      <c r="J281" s="8">
        <f>SUM(J279*0.047)</f>
        <v>25.756</v>
      </c>
      <c r="K281" s="8">
        <f>SUM(K279*0.079)</f>
        <v>305.651</v>
      </c>
      <c r="L281" s="8">
        <f>SUM(L279*0.105)</f>
        <v>147.105</v>
      </c>
      <c r="P281" s="1">
        <v>39965</v>
      </c>
    </row>
    <row r="282" spans="1:16" ht="15">
      <c r="A282" s="2" t="s">
        <v>20</v>
      </c>
      <c r="B282" s="7" t="s">
        <v>17</v>
      </c>
      <c r="G282" s="8">
        <f>SUM(G280+G281)</f>
        <v>1153.155</v>
      </c>
      <c r="H282" s="8">
        <f>SUM(H281+H280)</f>
        <v>461.61199999999997</v>
      </c>
      <c r="I282" s="8">
        <f>SUM(I280+I281)</f>
        <v>54.96</v>
      </c>
      <c r="J282" s="8">
        <f>SUM(J280+J281)</f>
        <v>33.976</v>
      </c>
      <c r="K282" s="8">
        <f>SUM(K281+K280)</f>
        <v>363.68600000000004</v>
      </c>
      <c r="L282" s="8">
        <f>SUM(L280+L281)</f>
        <v>161.11499999999998</v>
      </c>
      <c r="O282" s="8">
        <f>SUM(G282:N282)</f>
        <v>2228.504</v>
      </c>
      <c r="P282" s="1">
        <v>39965</v>
      </c>
    </row>
    <row r="283" spans="1:16" ht="15">
      <c r="A283" s="2" t="s">
        <v>20</v>
      </c>
      <c r="P283" s="1">
        <v>39965</v>
      </c>
    </row>
    <row r="284" spans="1:16" ht="15">
      <c r="A284" s="2" t="s">
        <v>20</v>
      </c>
      <c r="B284" t="s">
        <v>19</v>
      </c>
      <c r="D284" t="s">
        <v>14</v>
      </c>
      <c r="F284" s="9">
        <f>SUM(G284:L284)</f>
        <v>129973</v>
      </c>
      <c r="G284" s="9">
        <v>108128</v>
      </c>
      <c r="H284" s="9">
        <v>11479</v>
      </c>
      <c r="I284" s="9">
        <v>902</v>
      </c>
      <c r="J284" s="9">
        <v>364</v>
      </c>
      <c r="K284" s="9">
        <v>5770</v>
      </c>
      <c r="L284" s="9">
        <v>3330</v>
      </c>
      <c r="P284" s="1">
        <v>39965</v>
      </c>
    </row>
    <row r="285" spans="1:16" ht="15">
      <c r="A285" s="2" t="s">
        <v>20</v>
      </c>
      <c r="B285" s="6" t="s">
        <v>15</v>
      </c>
      <c r="G285" s="8">
        <f>SUM(G284*0.015)</f>
        <v>1621.9199999999998</v>
      </c>
      <c r="H285" s="8">
        <f>SUM(H284*0.015)</f>
        <v>172.185</v>
      </c>
      <c r="I285" s="8">
        <f>SUM(I284*0.015)</f>
        <v>13.53</v>
      </c>
      <c r="J285" s="8">
        <f>SUM(J284*0.015)</f>
        <v>5.46</v>
      </c>
      <c r="K285" s="8">
        <f>SUM(K284*0.015)</f>
        <v>86.55</v>
      </c>
      <c r="L285" s="8">
        <f>SUM(L284*0.01)</f>
        <v>33.3</v>
      </c>
      <c r="P285" s="1">
        <v>39965</v>
      </c>
    </row>
    <row r="286" spans="1:16" ht="15">
      <c r="A286" s="2" t="s">
        <v>20</v>
      </c>
      <c r="B286" s="6" t="s">
        <v>16</v>
      </c>
      <c r="G286" s="8"/>
      <c r="H286" s="8">
        <f>SUM(H284*0.022)</f>
        <v>252.53799999999998</v>
      </c>
      <c r="I286" s="8">
        <f>SUM(I284*0.025)</f>
        <v>22.55</v>
      </c>
      <c r="J286" s="8">
        <f>SUM(J284*0.047)</f>
        <v>17.108</v>
      </c>
      <c r="K286" s="8">
        <f>SUM(K284*0.079)</f>
        <v>455.83</v>
      </c>
      <c r="L286" s="8">
        <f>SUM(L284*0.105)</f>
        <v>349.65</v>
      </c>
      <c r="P286" s="1">
        <v>39965</v>
      </c>
    </row>
    <row r="287" spans="1:16" ht="15">
      <c r="A287" s="2" t="s">
        <v>20</v>
      </c>
      <c r="B287" s="7" t="s">
        <v>17</v>
      </c>
      <c r="G287" s="8">
        <f>SUM(G285+G286)</f>
        <v>1621.9199999999998</v>
      </c>
      <c r="H287" s="8">
        <f>SUM(H286+H285)</f>
        <v>424.72299999999996</v>
      </c>
      <c r="I287" s="8">
        <f>SUM(I285+I286)</f>
        <v>36.08</v>
      </c>
      <c r="J287" s="8">
        <f>SUM(J285+J286)</f>
        <v>22.568</v>
      </c>
      <c r="K287" s="8">
        <f>SUM(K285+K286)</f>
        <v>542.38</v>
      </c>
      <c r="L287" s="8">
        <f>SUM(L285+L286)</f>
        <v>382.95</v>
      </c>
      <c r="O287" s="8">
        <f>SUM(G287:L287)</f>
        <v>3030.621</v>
      </c>
      <c r="P287" s="1">
        <v>39965</v>
      </c>
    </row>
    <row r="288" spans="1:16" ht="15">
      <c r="A288" s="2" t="s">
        <v>20</v>
      </c>
      <c r="P288" s="1">
        <v>39965</v>
      </c>
    </row>
    <row r="289" spans="1:16" ht="15">
      <c r="A289" s="2" t="s">
        <v>20</v>
      </c>
      <c r="B289" t="s">
        <v>1</v>
      </c>
      <c r="D289" t="s">
        <v>14</v>
      </c>
      <c r="F289" s="9">
        <f>SUM(G289+H289+I289+J289+K289+L289)</f>
        <v>58610</v>
      </c>
      <c r="G289" s="9">
        <v>42634</v>
      </c>
      <c r="H289" s="9">
        <v>11834</v>
      </c>
      <c r="I289" s="9">
        <v>1211</v>
      </c>
      <c r="J289" s="9">
        <v>692</v>
      </c>
      <c r="K289" s="9">
        <v>1012</v>
      </c>
      <c r="L289" s="9">
        <v>1227</v>
      </c>
      <c r="P289" s="1">
        <v>39965</v>
      </c>
    </row>
    <row r="290" spans="1:16" ht="15">
      <c r="A290" s="2" t="s">
        <v>20</v>
      </c>
      <c r="B290" s="6" t="s">
        <v>15</v>
      </c>
      <c r="G290" s="8">
        <f>SUM(G289*0.015)</f>
        <v>639.51</v>
      </c>
      <c r="H290" s="8">
        <f>SUM(H289*0.015)</f>
        <v>177.51</v>
      </c>
      <c r="I290" s="8">
        <f>SUM(I289*0.015)</f>
        <v>18.165</v>
      </c>
      <c r="J290" s="8">
        <f>SUM(J289*0.015)</f>
        <v>10.379999999999999</v>
      </c>
      <c r="K290" s="8">
        <f>SUM(K289*0.015)</f>
        <v>15.18</v>
      </c>
      <c r="L290" s="8">
        <f>SUM(L289*0.01)</f>
        <v>12.27</v>
      </c>
      <c r="P290" s="1">
        <v>39965</v>
      </c>
    </row>
    <row r="291" spans="1:16" ht="15">
      <c r="A291" s="2" t="s">
        <v>20</v>
      </c>
      <c r="B291" s="6" t="s">
        <v>16</v>
      </c>
      <c r="G291" s="8"/>
      <c r="H291" s="8">
        <f>SUM(H289*0.022)</f>
        <v>260.348</v>
      </c>
      <c r="I291" s="8">
        <f>SUM(I289*0.025)</f>
        <v>30.275000000000002</v>
      </c>
      <c r="J291" s="8">
        <f>SUM(J289*0.047)</f>
        <v>32.524</v>
      </c>
      <c r="K291" s="8">
        <f>SUM(K289*0.079)</f>
        <v>79.94800000000001</v>
      </c>
      <c r="L291" s="8">
        <f>SUM(L289*0.105)</f>
        <v>128.835</v>
      </c>
      <c r="P291" s="1">
        <v>39965</v>
      </c>
    </row>
    <row r="292" spans="1:16" ht="15">
      <c r="A292" s="2" t="s">
        <v>20</v>
      </c>
      <c r="B292" s="7" t="s">
        <v>17</v>
      </c>
      <c r="G292" s="8">
        <f>SUM(G290+G291)</f>
        <v>639.51</v>
      </c>
      <c r="H292" s="8">
        <f>SUM(H291+H290)</f>
        <v>437.858</v>
      </c>
      <c r="I292" s="8">
        <f>SUM(I290+I291)</f>
        <v>48.44</v>
      </c>
      <c r="J292" s="8">
        <f>SUM(J290+J291)</f>
        <v>42.903999999999996</v>
      </c>
      <c r="K292" s="8">
        <f>SUM(K290+K291)</f>
        <v>95.12800000000001</v>
      </c>
      <c r="L292" s="8">
        <f>SUM(L290+L291)</f>
        <v>141.10500000000002</v>
      </c>
      <c r="O292" s="8">
        <f>SUM(G292:L292)</f>
        <v>1404.945</v>
      </c>
      <c r="P292" s="1">
        <v>39965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OMB</dc:creator>
  <cp:keywords/>
  <dc:description/>
  <cp:lastModifiedBy>Amy Homa</cp:lastModifiedBy>
  <cp:lastPrinted>2010-02-16T13:03:21Z</cp:lastPrinted>
  <dcterms:created xsi:type="dcterms:W3CDTF">2010-01-12T12:36:13Z</dcterms:created>
  <dcterms:modified xsi:type="dcterms:W3CDTF">2010-02-19T14:27:01Z</dcterms:modified>
  <cp:category/>
  <cp:version/>
  <cp:contentType/>
  <cp:contentStatus/>
</cp:coreProperties>
</file>