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5192" windowHeight="8196" tabRatio="784" activeTab="0"/>
  </bookViews>
  <sheets>
    <sheet name="Addendum History" sheetId="1" r:id="rId1"/>
    <sheet name="Vendor Info" sheetId="2" r:id="rId2"/>
    <sheet name="Pricing - NC" sheetId="3" r:id="rId3"/>
    <sheet name="Pricing - KC" sheetId="4" r:id="rId4"/>
    <sheet name="Pricing - S" sheetId="5" r:id="rId5"/>
  </sheets>
  <externalReferences>
    <externalReference r:id="rId8"/>
  </externalReferences>
  <definedNames>
    <definedName name="Agencies">'[1]Cust Dept, Schl. Dist. or Other'!$A$2:$A$44</definedName>
    <definedName name="Customer_Groups">'[1]Customer Groups'!$A$2:$A$4</definedName>
  </definedNames>
  <calcPr fullCalcOnLoad="1"/>
</workbook>
</file>

<file path=xl/sharedStrings.xml><?xml version="1.0" encoding="utf-8"?>
<sst xmlns="http://schemas.openxmlformats.org/spreadsheetml/2006/main" count="1413" uniqueCount="330">
  <si>
    <t>US IT Solutions, Inc.</t>
  </si>
  <si>
    <t>Abacus Corporation</t>
  </si>
  <si>
    <t>NC</t>
  </si>
  <si>
    <t>Express Employment Professionals</t>
  </si>
  <si>
    <t>22nd Century Technologies, Inc.</t>
  </si>
  <si>
    <t>Premier Staffing Source, Inc</t>
  </si>
  <si>
    <t>DePaul Industries</t>
  </si>
  <si>
    <t>Acro Service Corporation</t>
  </si>
  <si>
    <t>Delmarva Temporary Staffing, Inc.</t>
  </si>
  <si>
    <t xml:space="preserve">$5 for up to 3 employees electing health coverage, and $8 for 4 or more employees electing </t>
  </si>
  <si>
    <t>per invoice</t>
  </si>
  <si>
    <t>VENDOR INFORMATION</t>
  </si>
  <si>
    <t xml:space="preserve">Vendor Name: </t>
  </si>
  <si>
    <t>Eva Gaddis-McKnight</t>
  </si>
  <si>
    <t>Phone number:</t>
  </si>
  <si>
    <t>888-99-TSCTI (87284)</t>
  </si>
  <si>
    <t>Email:</t>
  </si>
  <si>
    <t xml:space="preserve">govt@tscti.com  </t>
  </si>
  <si>
    <t>ACCOUNT MANAGER(S)</t>
  </si>
  <si>
    <t>Account Manager:</t>
  </si>
  <si>
    <t>Karolina Plan</t>
  </si>
  <si>
    <t>Account Manager phone:</t>
  </si>
  <si>
    <t>732-658-4023</t>
  </si>
  <si>
    <t>Account Manager email:</t>
  </si>
  <si>
    <t>karolina.plan@tscti.com</t>
  </si>
  <si>
    <t>County:</t>
  </si>
  <si>
    <t>New Castle County</t>
  </si>
  <si>
    <t>Kent County</t>
  </si>
  <si>
    <t>Sussex County</t>
  </si>
  <si>
    <t>PAYROLL &amp; INVOICING</t>
  </si>
  <si>
    <t>Please respond to the following items:</t>
  </si>
  <si>
    <t>Weekly Payroll Timing</t>
  </si>
  <si>
    <t>Semi-monthly payroll</t>
  </si>
  <si>
    <t>Time Sheet Submission Deadline</t>
  </si>
  <si>
    <t xml:space="preserve">For the first 15 days of every month, timesheets got submitted on the 20th of every month 
And for rest days,  timesheets got submitted on the 5th of next month </t>
  </si>
  <si>
    <t>Submission method (fax or email):
Identify method and provide fax # or email address</t>
  </si>
  <si>
    <t>Electronic</t>
  </si>
  <si>
    <t xml:space="preserve">Invoicing Frequency: </t>
  </si>
  <si>
    <t>Monthly</t>
  </si>
  <si>
    <t>OTHER</t>
  </si>
  <si>
    <r>
      <rPr>
        <b/>
        <sz val="11"/>
        <color indexed="8"/>
        <rFont val="Calibri"/>
        <family val="2"/>
      </rPr>
      <t>BACKGROUND CHECK</t>
    </r>
    <r>
      <rPr>
        <sz val="11"/>
        <color theme="1"/>
        <rFont val="Calibri"/>
        <family val="2"/>
      </rPr>
      <t xml:space="preserve"> (Identify the estimated turn around time for completion; background check must be completed prior to employee beginning in a position):</t>
    </r>
  </si>
  <si>
    <t>It takes 3 - 5 working days</t>
  </si>
  <si>
    <r>
      <rPr>
        <b/>
        <sz val="11"/>
        <color indexed="8"/>
        <rFont val="Calibri"/>
        <family val="2"/>
      </rPr>
      <t>ONLINE REQUESTS</t>
    </r>
    <r>
      <rPr>
        <sz val="11"/>
        <color theme="1"/>
        <rFont val="Calibri"/>
        <family val="2"/>
      </rPr>
      <t xml:space="preserve"> (If you have an online request option. Job titles through online request must match those covered under this contract. Online capabilities does not include timesheet submission for regular temps): </t>
    </r>
  </si>
  <si>
    <t>We do have an online request option. We understand that the job titles through online request must match those covered under this contract.</t>
  </si>
  <si>
    <r>
      <rPr>
        <b/>
        <sz val="11"/>
        <color indexed="8"/>
        <rFont val="Calibri"/>
        <family val="2"/>
      </rPr>
      <t>ACA SURCHARGE</t>
    </r>
    <r>
      <rPr>
        <sz val="11"/>
        <color theme="1"/>
        <rFont val="Calibri"/>
        <family val="2"/>
      </rPr>
      <t xml:space="preserve"> - Per section B.22 of RFP (Fee): </t>
    </r>
  </si>
  <si>
    <r>
      <rPr>
        <b/>
        <sz val="11"/>
        <color indexed="8"/>
        <rFont val="Calibri"/>
        <family val="2"/>
      </rPr>
      <t>ACA SURCHARGE</t>
    </r>
    <r>
      <rPr>
        <sz val="11"/>
        <color theme="1"/>
        <rFont val="Calibri"/>
        <family val="2"/>
      </rPr>
      <t xml:space="preserve"> - Per section B.22 of RFP (Basis of how the fee is applied (i.e. per employee, per invoice, etc.): </t>
    </r>
  </si>
  <si>
    <t>NEW CASTLE COUNTY</t>
  </si>
  <si>
    <t>Job Title</t>
  </si>
  <si>
    <t>HOURLY (RANGE)</t>
  </si>
  <si>
    <t>AVERAGE
PERCENT
MARK-UP</t>
  </si>
  <si>
    <t>PAY RATE</t>
  </si>
  <si>
    <t>BILL RATE</t>
  </si>
  <si>
    <t>Minimum</t>
  </si>
  <si>
    <t>Maximum</t>
  </si>
  <si>
    <t>SET-ASIDE</t>
  </si>
  <si>
    <t>Accounting Technician (Set Aside)</t>
  </si>
  <si>
    <t>Administrative Specialist I (Set Aside)</t>
  </si>
  <si>
    <t>Administrative Specialist II (Set Aside)</t>
  </si>
  <si>
    <t>Administrative Specialist III (Set Aside)</t>
  </si>
  <si>
    <t>Data Entry Technician (Set Aside)</t>
  </si>
  <si>
    <t>Operation Support Specialist (Set Aside)</t>
  </si>
  <si>
    <t>Social Worker/Case Manager (Set Aside)</t>
  </si>
  <si>
    <t>Supply, Storage and Distribution Clerk I (Partial Set Aside)</t>
  </si>
  <si>
    <t>Supply, Storage and Distribution Clerk II (Partial Set Aside)</t>
  </si>
  <si>
    <t>Supply, Storage and Distribution Clerk III (Partial Set Aside)</t>
  </si>
  <si>
    <t>Clerical Assistant (set aside)</t>
  </si>
  <si>
    <t>Telephone Operator (set aside)</t>
  </si>
  <si>
    <t>Housekeeper (set aside)</t>
  </si>
  <si>
    <t>DART - Reservationist (set aside)</t>
  </si>
  <si>
    <t>DART - Customer Ride Checker (set aside)</t>
  </si>
  <si>
    <t>DART - Customer Ride Check Supervisor</t>
  </si>
  <si>
    <t>Food Service Worker (set aside)</t>
  </si>
  <si>
    <t>Food Service Director (set aside)</t>
  </si>
  <si>
    <t>ADMINISTRATIVE SERVICES</t>
  </si>
  <si>
    <t>Accounting Specialist</t>
  </si>
  <si>
    <t>Accountant I</t>
  </si>
  <si>
    <t>Accountant II</t>
  </si>
  <si>
    <t>Employment and Training Contract Specialist</t>
  </si>
  <si>
    <t>Executive Assistant</t>
  </si>
  <si>
    <t>Human Resources Technician</t>
  </si>
  <si>
    <t>Judicial Case Manager II</t>
  </si>
  <si>
    <t>Paralegal I</t>
  </si>
  <si>
    <t>Paralegal II</t>
  </si>
  <si>
    <t>Paralegal III</t>
  </si>
  <si>
    <t>Trainer/Educator I</t>
  </si>
  <si>
    <t>Trainer/Educator II</t>
  </si>
  <si>
    <t>Trainer/Educator III</t>
  </si>
  <si>
    <t>Unemployment Compensation Appeals Referee</t>
  </si>
  <si>
    <t>LABOR TRADES &amp; CRAFTS</t>
  </si>
  <si>
    <t>Cook</t>
  </si>
  <si>
    <t>Custodial Worker</t>
  </si>
  <si>
    <t>Laborer</t>
  </si>
  <si>
    <t>Laundry Worker</t>
  </si>
  <si>
    <t>Physical Plant Maintenance/Trades Helper</t>
  </si>
  <si>
    <t>Physical Plant Maintenance/Trades Mechanic I</t>
  </si>
  <si>
    <t>Supply, Storage and Distribution Technician I</t>
  </si>
  <si>
    <t>Supply, Storage and Distribution Technician II</t>
  </si>
  <si>
    <t>PUBLIC SAFETY</t>
  </si>
  <si>
    <t>Investigator I</t>
  </si>
  <si>
    <t>Investigator II</t>
  </si>
  <si>
    <t>HEALTH AND HUMAN SERVICES</t>
  </si>
  <si>
    <t>Employment Services Specialist I</t>
  </si>
  <si>
    <t>Program Compliance Specialist</t>
  </si>
  <si>
    <t>Psychiatric Social Worker I</t>
  </si>
  <si>
    <t>Psychiatric Social Worker II</t>
  </si>
  <si>
    <t>Psychiatric Social Worker III</t>
  </si>
  <si>
    <t>Volunteer Services Coordinator</t>
  </si>
  <si>
    <t>Unemployment Insurance Claims Interviewer</t>
  </si>
  <si>
    <t>CULTURUAL &amp; INFORMATION RESOURCES SERVICES</t>
  </si>
  <si>
    <t>ENGINEERING, PLANNING, TECHNICAL SERVICES</t>
  </si>
  <si>
    <t>Management Analyst I</t>
  </si>
  <si>
    <t>Management Analyst II</t>
  </si>
  <si>
    <t>Management Analyst III</t>
  </si>
  <si>
    <t>Planner I</t>
  </si>
  <si>
    <t>Planner II</t>
  </si>
  <si>
    <t>Planner III</t>
  </si>
  <si>
    <t>Planner IV</t>
  </si>
  <si>
    <t>Planner V</t>
  </si>
  <si>
    <t>AGRICULTURE, NATURAL RESOURCES, AND SCIENCES</t>
  </si>
  <si>
    <t>DART ONLY</t>
  </si>
  <si>
    <t>DART - Transportation Store Representative</t>
  </si>
  <si>
    <t>DNG ONLY</t>
  </si>
  <si>
    <t>Housekeeper - DNG</t>
  </si>
  <si>
    <t>Front Desk Clerk - DNG</t>
  </si>
  <si>
    <t>KENT COUNTY</t>
  </si>
  <si>
    <t>SUSSEX COUNTY</t>
  </si>
  <si>
    <t>Per employee/per hour</t>
  </si>
  <si>
    <t>Drew Davanzo</t>
  </si>
  <si>
    <t>410-608-9654</t>
  </si>
  <si>
    <t>dd@abacuscorporation.com</t>
  </si>
  <si>
    <t>New Castle</t>
  </si>
  <si>
    <t>Kent</t>
  </si>
  <si>
    <t>Sussex</t>
  </si>
  <si>
    <t>Sat-Friday (weekly pay)</t>
  </si>
  <si>
    <t>10am Monday morning</t>
  </si>
  <si>
    <t>Email preferred - TimeDE@abacuscorporation.com</t>
  </si>
  <si>
    <t>weekly</t>
  </si>
  <si>
    <t>24-48 hours</t>
  </si>
  <si>
    <t>request can be submitted via email</t>
  </si>
  <si>
    <t xml:space="preserve">Mr. Rick Faber </t>
  </si>
  <si>
    <t>734-542-4279</t>
  </si>
  <si>
    <t>rfaber@acrocorp.com</t>
  </si>
  <si>
    <t>David Sullivan</t>
  </si>
  <si>
    <t>571-329-0748</t>
  </si>
  <si>
    <t>dsullivan@acrocorp.com</t>
  </si>
  <si>
    <t>N/A</t>
  </si>
  <si>
    <t>Tim Nau</t>
  </si>
  <si>
    <t>414-940-7533</t>
  </si>
  <si>
    <t>tnau@acrocorp.com</t>
  </si>
  <si>
    <t>Acro processes payroll on Tuesday and Wednesday.  Hours need to be reported and approved by noon on Monday for the prior work week.</t>
  </si>
  <si>
    <t>Our standard is Monday at 12:00 ET.</t>
  </si>
  <si>
    <t>We prefer that all manual (paper) time sheets be submitted via our TimePort system - where employees will get their supervisor to sign off on the time sheet, then type in the daily hours and attach the form. We can also accommodate fax and email for submitting timecards if needed.</t>
  </si>
  <si>
    <t>Our preferred standard is weekly invoicing, but we do other frequencies upon request.</t>
  </si>
  <si>
    <t>Acro will require 5-10 days for completion of background check.</t>
  </si>
  <si>
    <t>No, Acro does not currently have an online request submission option for staffing the State of Delaware's positions.</t>
  </si>
  <si>
    <t>The fee identified in the section above will be applied per empoyee per month for employee's enrolled in Acro's ACA compliant health care program</t>
  </si>
  <si>
    <t>Wendy Harkins</t>
  </si>
  <si>
    <t>941-746-4380</t>
  </si>
  <si>
    <t>contracts@tadpgs.com</t>
  </si>
  <si>
    <t>Gina Harvey</t>
  </si>
  <si>
    <t>951-317-8439</t>
  </si>
  <si>
    <t>gina.harvey@adeccona.com</t>
  </si>
  <si>
    <t>Christa Ellerbe</t>
  </si>
  <si>
    <t>703-981-1765</t>
  </si>
  <si>
    <t>christa.ellerbe@adeccona.com</t>
  </si>
  <si>
    <r>
      <t> </t>
    </r>
    <r>
      <rPr>
        <sz val="11"/>
        <color indexed="56"/>
        <rFont val="Calibri"/>
        <family val="2"/>
      </rPr>
      <t>Monday to Sunday</t>
    </r>
  </si>
  <si>
    <t>Sunday midnight</t>
  </si>
  <si>
    <t>tadpgspayroll@adeccona.com</t>
  </si>
  <si>
    <t>3-7 business days</t>
  </si>
  <si>
    <t>Weekly</t>
  </si>
  <si>
    <t>KC</t>
  </si>
  <si>
    <t>MELISSA JOSEPH, CPC,  PRESIDENT</t>
  </si>
  <si>
    <t>(302)644-1807</t>
  </si>
  <si>
    <t>DTSTEMPS@COMCAST.NET</t>
  </si>
  <si>
    <t>MONDAY-SUNDAY weekly</t>
  </si>
  <si>
    <t>MONDAY mornings by l0:00</t>
  </si>
  <si>
    <t>Fax (302)644-1925 Email DTSTEMPS@COMCAST.NET</t>
  </si>
  <si>
    <t>Weekly with copies of signed State timecards</t>
  </si>
  <si>
    <t>CERTIPHI BACKGROUND CHECK takes 1-3 days.</t>
  </si>
  <si>
    <t>ALL PLACEMENT DETAILS ARE CONFIRMED ONLINE.</t>
  </si>
  <si>
    <t xml:space="preserve">$20.00 mth per employee selecting Bronze Plan </t>
  </si>
  <si>
    <t>per Bronze Plan employee, billed quarterly</t>
  </si>
  <si>
    <t>Delta-T Group, Inc.</t>
  </si>
  <si>
    <t>Rachana Patel</t>
  </si>
  <si>
    <t>484-919-1752</t>
  </si>
  <si>
    <t>rpatel@deltatg.com</t>
  </si>
  <si>
    <t>Marlio Escobar</t>
  </si>
  <si>
    <t>484-381-3185</t>
  </si>
  <si>
    <t>mescobar@deltatg.com</t>
  </si>
  <si>
    <t>by close of business each Friday</t>
  </si>
  <si>
    <t>12pm each Monday</t>
  </si>
  <si>
    <t>Fax or email, mail hard copy with original signatures</t>
  </si>
  <si>
    <t>Typically monthly, but can be adjusted if needed</t>
  </si>
  <si>
    <t>Typically within 2 weeks</t>
  </si>
  <si>
    <t>Per Employee Per Week</t>
  </si>
  <si>
    <t>Joshua Latshaw, Regional Manager</t>
  </si>
  <si>
    <t>443.566.2380</t>
  </si>
  <si>
    <t>jlatshaw@depaulindustries.com</t>
  </si>
  <si>
    <t>Nathan Gray, Account Manager</t>
  </si>
  <si>
    <t>302.897.1217</t>
  </si>
  <si>
    <t>ngray@depaulindustries.com</t>
  </si>
  <si>
    <t>Monday - Sunday (paid weekly on Friday)</t>
  </si>
  <si>
    <t>Tuesday by 11 AM</t>
  </si>
  <si>
    <t>fax or email
fax: 410.582.8734
email: delawarestaffing@depaulindustries.com</t>
  </si>
  <si>
    <t>Customized per customer (weekly, bi-weekly, &amp; not less than monthly)</t>
  </si>
  <si>
    <t xml:space="preserve">There is typically a one day turnaround to complete background investigations. We use a third party system called Intellifi which offers online access local, state and federal criminal conviction, bankruptcy, liens, judgments, motor vehicle and employment background reports. </t>
  </si>
  <si>
    <t>We do not have a customer online request option.</t>
  </si>
  <si>
    <t>$0.89 per associate per hour worked who chooses to use our insurance</t>
  </si>
  <si>
    <t>For associates who choose our insurance we will include a separate billing of $0.89 an hour per associate worked. This will be broken out on the invoice given to the state.</t>
  </si>
  <si>
    <t>David Rodier</t>
  </si>
  <si>
    <t>302-324-0140</t>
  </si>
  <si>
    <t>dave.rodier@expresspros.com</t>
  </si>
  <si>
    <t>Kim Waltz</t>
  </si>
  <si>
    <t>kimberly.waltz@expresspros.com</t>
  </si>
  <si>
    <t>Monday through Sunday</t>
  </si>
  <si>
    <t>Tuesdays by Noon</t>
  </si>
  <si>
    <t>Fax: Fax# 302-324-1173</t>
  </si>
  <si>
    <t>Between 24 to 48 hours</t>
  </si>
  <si>
    <t>$0.33 per hr. worked</t>
  </si>
  <si>
    <t>Per employee who elects coverage, per invoice</t>
  </si>
  <si>
    <t>Zanthea Nichols</t>
  </si>
  <si>
    <t>302.761.4640</t>
  </si>
  <si>
    <t>znichols@goodwillde.org</t>
  </si>
  <si>
    <t xml:space="preserve">Hanan Goher </t>
  </si>
  <si>
    <t>302.741.2083</t>
  </si>
  <si>
    <t>hgoher@goodwillde.org</t>
  </si>
  <si>
    <t xml:space="preserve">Kent &amp; Sussex County </t>
  </si>
  <si>
    <t>Emily Kirkland</t>
  </si>
  <si>
    <t>302.504.3548</t>
  </si>
  <si>
    <t>ekirkland@goodwillde.org</t>
  </si>
  <si>
    <t>1.866.317.2299</t>
  </si>
  <si>
    <t xml:space="preserve">all counties </t>
  </si>
  <si>
    <t xml:space="preserve">Pay periods are Sunday at 12:00 a.m. to Saturday 11:59 p.m. weekly. </t>
  </si>
  <si>
    <t xml:space="preserve">All time records are due each Monday 10:00 a.m </t>
  </si>
  <si>
    <t xml:space="preserve">Timesheet should be submitted to: gsstimesheets@goodwillde.org   </t>
  </si>
  <si>
    <t xml:space="preserve">Weekly </t>
  </si>
  <si>
    <t xml:space="preserve">The standard timeline is 36 hours /3 business days for results.  There could be a substantial delay if the applicant is a New York resident.  New legislation yields a county by county independent search.  </t>
  </si>
  <si>
    <t>Goodwill supports an online job requisition and can meet the contract requirements for the positions covered in this contract.</t>
  </si>
  <si>
    <t>Premier Staffing Source, Inc.</t>
  </si>
  <si>
    <t>Myrna Cooks</t>
  </si>
  <si>
    <t>301-306-0774</t>
  </si>
  <si>
    <t>mcooks@premierstaffingsource.com</t>
  </si>
  <si>
    <t>Elizabeth Harris</t>
  </si>
  <si>
    <t>eharris@premierstaffingsourc.com</t>
  </si>
  <si>
    <t>Jonathan Cooks</t>
  </si>
  <si>
    <t>jcooks@premierstaffingsource.com</t>
  </si>
  <si>
    <t>Shardae Harris</t>
  </si>
  <si>
    <t>sharris@premierstaffingsource.com</t>
  </si>
  <si>
    <t xml:space="preserve">Temporary staff are paid each Friday for the prior work week </t>
  </si>
  <si>
    <t>Monday, 12 noon</t>
  </si>
  <si>
    <t>Fax: 302-689-4732 (Kent and Sussex) 
Fax: 302-689-4721 (New Castle)
E-mail is acceptable to each county's Account Manager.</t>
  </si>
  <si>
    <t>The estimated turn around time for background checks is 2 - 3 business days.</t>
  </si>
  <si>
    <t>Premier Staffing Source, Inc. has its own online customer portal for job orders.</t>
  </si>
  <si>
    <t>The ACA Surcharge is $.16/Hour</t>
  </si>
  <si>
    <t>The ACA Surcharge is a fixed hourly rate that is multiplied by the number of actual hours worked and it is included on the invoice.  This charge is invoiced only for  employee(s) that are eligible to participate in Premier Staffing Source, Inc.'s Affordable Care Act compliant health benefit plan.  The hours worked do not include leave time.</t>
  </si>
  <si>
    <t>Vishal Mangla</t>
  </si>
  <si>
    <t>408-916-5999 ext.375</t>
  </si>
  <si>
    <t>govt@usitsol.com</t>
  </si>
  <si>
    <t>Ritu Mangla</t>
  </si>
  <si>
    <t>Following Monday of/after timesheet submittal</t>
  </si>
  <si>
    <t>Every Friday 2:00 PM to following Monday 10:00 AM</t>
  </si>
  <si>
    <t>Email preferred: govt@usitsol.com</t>
  </si>
  <si>
    <t>Monthly by 07th of subsequent month</t>
  </si>
  <si>
    <t>7 - 10 working days</t>
  </si>
  <si>
    <t>We are currently in a prosecc of building our own properietery online request tool.</t>
  </si>
  <si>
    <t>$1.00 per hour per employee</t>
  </si>
  <si>
    <t>of the payroll rate</t>
  </si>
  <si>
    <t>22nd Century Technologies Inc</t>
  </si>
  <si>
    <t>A portion of this contract has been established pursuant to 16 Del. Code, Chapter 96 and is a mandatory use contract for any "Agency of this State". Pursuant to 16 Del. C., Section 9602(1) "Agency of this State" shall include all counties, towns, school districts or any other entity which is supported in whole or in part by funds appropriated by the General Assembly. The remainder of this contract has been established pursuant to 29 Del. Code 69 through the competitive bidding process.</t>
  </si>
  <si>
    <t>Vendors are not authorized to fill positions that are not covered under the Temporary Employment Contract. It is the requesting agencies responsibility to notify the Contract Officer of positions that need to be added. For positions not listed under the Classifications and Compensation, the requesting agency's HR department is responsible for submitting the job duties for review prior to the position being added to the contract.</t>
  </si>
  <si>
    <t>Positions will be added using only approved job descriptions.</t>
  </si>
  <si>
    <t>Award Documents</t>
  </si>
  <si>
    <t>Award Notice</t>
  </si>
  <si>
    <t>Award Notice - Addendum #1</t>
  </si>
  <si>
    <t>Award Notice - Addendum #2</t>
  </si>
  <si>
    <t>Pricing Documents</t>
  </si>
  <si>
    <t>Pricing Spreadsheet</t>
  </si>
  <si>
    <t>Pricing Spreadsheet - Addendum #1</t>
  </si>
  <si>
    <t>Pricing Spreadsheet - Addendum #2</t>
  </si>
  <si>
    <t>FSF Vendor Number:</t>
  </si>
  <si>
    <t xml:space="preserve">FSF Contract Number: </t>
  </si>
  <si>
    <t>Primary: Contact Person:</t>
  </si>
  <si>
    <t>PRIMARY CONTACT</t>
  </si>
  <si>
    <t>POC for placement requests, billing questions, and other day-to-day services.</t>
  </si>
  <si>
    <t>SET-ASIDE TITLE. CONTACT A.N.D.</t>
  </si>
  <si>
    <t>DART - Customer Ride Check Supervisor (set aside)</t>
  </si>
  <si>
    <t>Ability Network of Delaware (A.N.D.)</t>
  </si>
  <si>
    <t>GSS16112-TEMP_EMPLV02</t>
  </si>
  <si>
    <t>GSS16112-TEMP_EMPLV03</t>
  </si>
  <si>
    <t>GSS16112-TEMP_EMPLV04</t>
  </si>
  <si>
    <t>GSS16112-TEMP_EMPLV05</t>
  </si>
  <si>
    <t>GSS16112-TEMP_EMPLV06</t>
  </si>
  <si>
    <t>GSS16112-TEMP_EMPLV07</t>
  </si>
  <si>
    <t>GSS16112-TEMP_EMPLV08</t>
  </si>
  <si>
    <t>GSS16112-TEMP_EMPLV09</t>
  </si>
  <si>
    <t>GSS16112-TEMP_EMPLV10</t>
  </si>
  <si>
    <t>GSS16112-TEMP_EMPLV11</t>
  </si>
  <si>
    <t>GSS16112-TEMP_EMPLV12</t>
  </si>
  <si>
    <t>Document Name</t>
  </si>
  <si>
    <t>Description</t>
  </si>
  <si>
    <t>Effective</t>
  </si>
  <si>
    <t>Goodwill Delaware &amp; Delaware County PA</t>
  </si>
  <si>
    <t>TAD PGS, Inc /AKA/ Adecco Government Solutions (AGS)</t>
  </si>
  <si>
    <t>Delta T Group, Inc.</t>
  </si>
  <si>
    <t>Goodwill of Delaware &amp; Delaware County PA</t>
  </si>
  <si>
    <t>Paul Beane</t>
  </si>
  <si>
    <t>pbeane@abilitynetworkde.org</t>
  </si>
  <si>
    <t>ALL</t>
  </si>
  <si>
    <t>Every Monday</t>
  </si>
  <si>
    <t>Placed thru (fax):
Goodwill (Wilm): 761-9868
Goodwill (Dover): 741-2107
DELARF: 622-9254</t>
  </si>
  <si>
    <t>Authorized</t>
  </si>
  <si>
    <t>up to 2 days</t>
  </si>
  <si>
    <t>A.N.D. Work Order</t>
  </si>
  <si>
    <t>0000142590</t>
  </si>
  <si>
    <t>0000180210</t>
  </si>
  <si>
    <t>0000288188</t>
  </si>
  <si>
    <t>0000026950</t>
  </si>
  <si>
    <t>0000018545</t>
  </si>
  <si>
    <t>0000139258</t>
  </si>
  <si>
    <t>0000024324</t>
  </si>
  <si>
    <t>0000142353</t>
  </si>
  <si>
    <t>0000287777</t>
  </si>
  <si>
    <r>
      <rPr>
        <b/>
        <sz val="11"/>
        <color indexed="10"/>
        <rFont val="Calibri"/>
        <family val="2"/>
      </rPr>
      <t>USE OF STATE EQUIPMENT</t>
    </r>
    <r>
      <rPr>
        <b/>
        <sz val="11"/>
        <color indexed="10"/>
        <rFont val="Calibri"/>
        <family val="2"/>
      </rPr>
      <t xml:space="preserve"> (Fleet)</t>
    </r>
  </si>
  <si>
    <t>Not Authorized</t>
  </si>
  <si>
    <t>No Authorized</t>
  </si>
  <si>
    <t>0000292219</t>
  </si>
  <si>
    <t>0000292214</t>
  </si>
  <si>
    <t>Ability Network of Delaware (A.N.D.) /DBA/ 
Delaware Association of Rehabilitation Facilities (DELARF)</t>
  </si>
  <si>
    <t>GSS16112-TEMP_EMPLV13</t>
  </si>
  <si>
    <t>0000026637</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</si>
</sst>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 numFmtId="171" formatCode="[$-409]dddd\,\ mmmm\ dd\,\ yyyy"/>
    <numFmt numFmtId="172" formatCode="[$-409]h:mm:ss\ AM/PM"/>
    <numFmt numFmtId="173" formatCode="&quot;$&quot;#,##0.000"/>
    <numFmt numFmtId="174" formatCode="&quot;$&quot;#,##0.0000"/>
    <numFmt numFmtId="175" formatCode="0.0000"/>
    <numFmt numFmtId="176" formatCode="m/d/yy;@"/>
    <numFmt numFmtId="177" formatCode="mm/dd/yy;@"/>
    <numFmt numFmtId="178" formatCode="0.00;[Red]0.00"/>
    <numFmt numFmtId="179" formatCode="#,##0.00;[Red]#,##0.00"/>
  </numFmts>
  <fonts count="54">
    <font>
      <sz val="11"/>
      <color theme="1"/>
      <name val="Calibri"/>
      <family val="2"/>
    </font>
    <font>
      <sz val="11"/>
      <color indexed="8"/>
      <name val="Calibri"/>
      <family val="2"/>
    </font>
    <font>
      <u val="single"/>
      <sz val="11"/>
      <color indexed="12"/>
      <name val="Calibri"/>
      <family val="2"/>
    </font>
    <font>
      <sz val="10"/>
      <name val="Arial"/>
      <family val="2"/>
    </font>
    <font>
      <sz val="11"/>
      <color indexed="56"/>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6"/>
      <color indexed="12"/>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b/>
      <sz val="11"/>
      <color indexed="63"/>
      <name val="Calibri"/>
      <family val="2"/>
    </font>
    <font>
      <b/>
      <sz val="18"/>
      <color indexed="56"/>
      <name val="Cambria"/>
      <family val="2"/>
    </font>
    <font>
      <sz val="11"/>
      <color indexed="10"/>
      <name val="Calibri"/>
      <family val="2"/>
    </font>
    <font>
      <b/>
      <sz val="11"/>
      <name val="Calibri"/>
      <family val="2"/>
    </font>
    <font>
      <sz val="11"/>
      <color indexed="63"/>
      <name val="Calibri"/>
      <family val="2"/>
    </font>
    <font>
      <sz val="11"/>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6"/>
      <color theme="10"/>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1"/>
      <color rgb="FF1F497D"/>
      <name val="Calibri"/>
      <family val="2"/>
    </font>
    <font>
      <b/>
      <sz val="11"/>
      <color rgb="FFFF0000"/>
      <name val="Calibri"/>
      <family val="2"/>
    </font>
    <font>
      <sz val="11"/>
      <color rgb="FF333333"/>
      <name val="Calibri"/>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color indexed="63"/>
      </left>
      <right>
        <color indexed="63"/>
      </right>
      <top>
        <color indexed="63"/>
      </top>
      <bottom style="thin"/>
    </border>
    <border>
      <left/>
      <right style="thin"/>
      <top style="thin"/>
      <bottom style="thin"/>
    </border>
    <border>
      <left style="thin"/>
      <right/>
      <top style="thin"/>
      <bottom style="thin"/>
    </border>
    <border>
      <left/>
      <right/>
      <top style="thin"/>
      <bottom style="thin"/>
    </border>
    <border>
      <left style="thin"/>
      <right>
        <color indexed="63"/>
      </right>
      <top>
        <color indexed="63"/>
      </top>
      <bottom style="thin"/>
    </border>
    <border>
      <left/>
      <right style="thin"/>
      <top style="thin"/>
      <bottom/>
    </border>
    <border>
      <left/>
      <right style="thin"/>
      <top/>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4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50">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10" xfId="0" applyFont="1" applyBorder="1" applyAlignment="1">
      <alignment/>
    </xf>
    <xf numFmtId="0" fontId="47" fillId="33" borderId="10" xfId="0" applyFont="1" applyFill="1" applyBorder="1" applyAlignment="1">
      <alignment/>
    </xf>
    <xf numFmtId="0" fontId="0" fillId="0" borderId="10" xfId="0" applyBorder="1" applyAlignment="1">
      <alignment/>
    </xf>
    <xf numFmtId="0" fontId="0" fillId="0" borderId="10" xfId="0" applyFont="1" applyFill="1" applyBorder="1" applyAlignment="1">
      <alignment/>
    </xf>
    <xf numFmtId="0" fontId="0" fillId="0" borderId="10" xfId="0" applyBorder="1" applyAlignment="1">
      <alignment wrapText="1"/>
    </xf>
    <xf numFmtId="0" fontId="0" fillId="0" borderId="0" xfId="0" applyAlignment="1">
      <alignment wrapText="1"/>
    </xf>
    <xf numFmtId="0" fontId="0" fillId="0" borderId="10" xfId="0" applyFont="1" applyFill="1" applyBorder="1" applyAlignment="1">
      <alignment wrapText="1"/>
    </xf>
    <xf numFmtId="0" fontId="0" fillId="0" borderId="0" xfId="0" applyFont="1" applyAlignment="1">
      <alignment horizontal="left"/>
    </xf>
    <xf numFmtId="0" fontId="25" fillId="0" borderId="10" xfId="87" applyFont="1" applyFill="1" applyBorder="1">
      <alignment/>
      <protection/>
    </xf>
    <xf numFmtId="0" fontId="25" fillId="0" borderId="10" xfId="82" applyFont="1" applyBorder="1" applyAlignment="1">
      <alignment/>
      <protection/>
    </xf>
    <xf numFmtId="0" fontId="25" fillId="0" borderId="10" xfId="82" applyFont="1" applyFill="1" applyBorder="1" applyAlignment="1">
      <alignment/>
      <protection/>
    </xf>
    <xf numFmtId="0" fontId="25" fillId="33" borderId="10" xfId="82" applyFont="1" applyFill="1" applyBorder="1" applyAlignment="1">
      <alignment/>
      <protection/>
    </xf>
    <xf numFmtId="0" fontId="0" fillId="0" borderId="10" xfId="82" applyFont="1" applyFill="1" applyBorder="1" applyAlignment="1">
      <alignment vertical="top" wrapText="1"/>
      <protection/>
    </xf>
    <xf numFmtId="10" fontId="0" fillId="0" borderId="10" xfId="0" applyNumberFormat="1" applyFont="1" applyFill="1" applyBorder="1" applyAlignment="1">
      <alignment/>
    </xf>
    <xf numFmtId="2" fontId="0" fillId="0" borderId="0" xfId="0" applyNumberFormat="1" applyFont="1" applyAlignment="1">
      <alignment/>
    </xf>
    <xf numFmtId="0" fontId="0" fillId="3" borderId="10" xfId="0" applyFill="1" applyBorder="1" applyAlignment="1">
      <alignment wrapText="1"/>
    </xf>
    <xf numFmtId="0" fontId="0" fillId="3" borderId="10" xfId="0" applyFont="1" applyFill="1" applyBorder="1" applyAlignment="1">
      <alignment wrapText="1"/>
    </xf>
    <xf numFmtId="0" fontId="0" fillId="10" borderId="10" xfId="0" applyFill="1" applyBorder="1" applyAlignment="1">
      <alignment/>
    </xf>
    <xf numFmtId="49" fontId="47" fillId="33" borderId="10" xfId="0" applyNumberFormat="1" applyFont="1" applyFill="1" applyBorder="1" applyAlignment="1">
      <alignment horizontal="center"/>
    </xf>
    <xf numFmtId="2" fontId="47" fillId="33" borderId="10" xfId="0" applyNumberFormat="1" applyFont="1" applyFill="1" applyBorder="1" applyAlignment="1">
      <alignment horizontal="center"/>
    </xf>
    <xf numFmtId="44" fontId="47" fillId="33" borderId="10" xfId="52" applyFont="1" applyFill="1" applyBorder="1" applyAlignment="1">
      <alignment horizontal="center"/>
    </xf>
    <xf numFmtId="0" fontId="47" fillId="33" borderId="11" xfId="0" applyFont="1" applyFill="1" applyBorder="1" applyAlignment="1">
      <alignment horizontal="center"/>
    </xf>
    <xf numFmtId="0" fontId="47" fillId="0" borderId="12" xfId="0" applyFont="1" applyBorder="1" applyAlignment="1">
      <alignment horizontal="center"/>
    </xf>
    <xf numFmtId="0" fontId="47" fillId="33" borderId="10" xfId="0" applyFont="1" applyFill="1" applyBorder="1" applyAlignment="1">
      <alignment horizontal="center"/>
    </xf>
    <xf numFmtId="0" fontId="0" fillId="34" borderId="10" xfId="0" applyFont="1" applyFill="1" applyBorder="1" applyAlignment="1">
      <alignment/>
    </xf>
    <xf numFmtId="0" fontId="39" fillId="34" borderId="10" xfId="63" applyFill="1" applyBorder="1" applyAlignment="1" applyProtection="1">
      <alignment/>
      <protection/>
    </xf>
    <xf numFmtId="0" fontId="0" fillId="34" borderId="10" xfId="0" applyFill="1" applyBorder="1" applyAlignment="1">
      <alignment/>
    </xf>
    <xf numFmtId="8" fontId="0" fillId="34" borderId="10" xfId="0" applyNumberFormat="1" applyFont="1" applyFill="1" applyBorder="1" applyAlignment="1">
      <alignment/>
    </xf>
    <xf numFmtId="0" fontId="0" fillId="3" borderId="10" xfId="0" applyFont="1" applyFill="1" applyBorder="1" applyAlignment="1">
      <alignment/>
    </xf>
    <xf numFmtId="0" fontId="39" fillId="3" borderId="10" xfId="63" applyFill="1" applyBorder="1" applyAlignment="1" applyProtection="1">
      <alignment/>
      <protection/>
    </xf>
    <xf numFmtId="0" fontId="0" fillId="3" borderId="10" xfId="0" applyFill="1" applyBorder="1" applyAlignment="1">
      <alignment/>
    </xf>
    <xf numFmtId="8" fontId="0" fillId="3" borderId="10" xfId="0" applyNumberFormat="1" applyFont="1" applyFill="1" applyBorder="1" applyAlignment="1">
      <alignment/>
    </xf>
    <xf numFmtId="0" fontId="0" fillId="4" borderId="10" xfId="0" applyFill="1" applyBorder="1" applyAlignment="1">
      <alignment/>
    </xf>
    <xf numFmtId="0" fontId="39" fillId="4" borderId="10" xfId="63" applyFill="1" applyBorder="1" applyAlignment="1" applyProtection="1">
      <alignment/>
      <protection/>
    </xf>
    <xf numFmtId="0" fontId="0" fillId="5" borderId="10" xfId="0" applyFont="1" applyFill="1" applyBorder="1" applyAlignment="1">
      <alignment/>
    </xf>
    <xf numFmtId="0" fontId="39" fillId="5" borderId="10" xfId="63" applyFill="1" applyBorder="1" applyAlignment="1" applyProtection="1">
      <alignment/>
      <protection/>
    </xf>
    <xf numFmtId="0" fontId="0" fillId="5" borderId="10" xfId="0" applyFill="1" applyBorder="1" applyAlignment="1">
      <alignment wrapText="1"/>
    </xf>
    <xf numFmtId="0" fontId="0" fillId="5" borderId="10" xfId="0" applyFill="1" applyBorder="1" applyAlignment="1">
      <alignment/>
    </xf>
    <xf numFmtId="0" fontId="0" fillId="5" borderId="10" xfId="0" applyFont="1" applyFill="1" applyBorder="1" applyAlignment="1">
      <alignment wrapText="1"/>
    </xf>
    <xf numFmtId="8" fontId="0" fillId="5" borderId="10" xfId="0" applyNumberFormat="1" applyFont="1" applyFill="1" applyBorder="1" applyAlignment="1">
      <alignment/>
    </xf>
    <xf numFmtId="0" fontId="0" fillId="6" borderId="10" xfId="0" applyFont="1" applyFill="1" applyBorder="1" applyAlignment="1">
      <alignment/>
    </xf>
    <xf numFmtId="0" fontId="0" fillId="6" borderId="10" xfId="0" applyFill="1" applyBorder="1" applyAlignment="1">
      <alignment wrapText="1"/>
    </xf>
    <xf numFmtId="0" fontId="0" fillId="6" borderId="10" xfId="0" applyFill="1" applyBorder="1" applyAlignment="1">
      <alignment/>
    </xf>
    <xf numFmtId="0" fontId="0" fillId="12" borderId="10" xfId="0" applyFont="1" applyFill="1" applyBorder="1" applyAlignment="1">
      <alignment/>
    </xf>
    <xf numFmtId="0" fontId="39" fillId="12" borderId="10" xfId="63" applyFill="1" applyBorder="1" applyAlignment="1" applyProtection="1">
      <alignment/>
      <protection/>
    </xf>
    <xf numFmtId="0" fontId="0" fillId="12" borderId="10" xfId="0" applyFill="1" applyBorder="1" applyAlignment="1">
      <alignment wrapText="1"/>
    </xf>
    <xf numFmtId="0" fontId="0" fillId="12" borderId="10" xfId="0" applyFill="1" applyBorder="1" applyAlignment="1">
      <alignment/>
    </xf>
    <xf numFmtId="0" fontId="39" fillId="6" borderId="10" xfId="63" applyFill="1" applyBorder="1" applyAlignment="1" applyProtection="1" quotePrefix="1">
      <alignment/>
      <protection/>
    </xf>
    <xf numFmtId="10" fontId="0" fillId="6" borderId="10" xfId="0" applyNumberFormat="1" applyFill="1" applyBorder="1" applyAlignment="1">
      <alignment/>
    </xf>
    <xf numFmtId="0" fontId="49" fillId="6" borderId="10" xfId="0" applyFont="1" applyFill="1" applyBorder="1" applyAlignment="1">
      <alignment/>
    </xf>
    <xf numFmtId="0" fontId="50" fillId="6" borderId="10" xfId="0" applyFont="1" applyFill="1" applyBorder="1" applyAlignment="1">
      <alignment/>
    </xf>
    <xf numFmtId="0" fontId="0" fillId="7" borderId="13" xfId="0" applyFill="1" applyBorder="1" applyAlignment="1">
      <alignment/>
    </xf>
    <xf numFmtId="0" fontId="39" fillId="7" borderId="13" xfId="63" applyFill="1" applyBorder="1" applyAlignment="1" applyProtection="1">
      <alignment/>
      <protection/>
    </xf>
    <xf numFmtId="0" fontId="0" fillId="9" borderId="10" xfId="0" applyFont="1" applyFill="1" applyBorder="1" applyAlignment="1">
      <alignment/>
    </xf>
    <xf numFmtId="0" fontId="39" fillId="9" borderId="10" xfId="63" applyFill="1" applyBorder="1" applyAlignment="1" applyProtection="1">
      <alignment/>
      <protection/>
    </xf>
    <xf numFmtId="0" fontId="0" fillId="9" borderId="10" xfId="0" applyFill="1" applyBorder="1" applyAlignment="1">
      <alignment/>
    </xf>
    <xf numFmtId="0" fontId="0" fillId="9" borderId="10" xfId="0" applyFill="1" applyBorder="1" applyAlignment="1">
      <alignment wrapText="1"/>
    </xf>
    <xf numFmtId="0" fontId="0" fillId="9" borderId="10" xfId="0" applyFont="1" applyFill="1" applyBorder="1" applyAlignment="1">
      <alignment vertical="top" wrapText="1"/>
    </xf>
    <xf numFmtId="49" fontId="0" fillId="9" borderId="10" xfId="0" applyNumberFormat="1" applyFont="1" applyFill="1" applyBorder="1" applyAlignment="1">
      <alignment wrapText="1"/>
    </xf>
    <xf numFmtId="0" fontId="0" fillId="10" borderId="10" xfId="0" applyFont="1" applyFill="1" applyBorder="1" applyAlignment="1">
      <alignment/>
    </xf>
    <xf numFmtId="0" fontId="39" fillId="10" borderId="10" xfId="63" applyFill="1" applyBorder="1" applyAlignment="1" applyProtection="1">
      <alignment/>
      <protection/>
    </xf>
    <xf numFmtId="0" fontId="0" fillId="11" borderId="10" xfId="0" applyFont="1" applyFill="1" applyBorder="1" applyAlignment="1">
      <alignment/>
    </xf>
    <xf numFmtId="0" fontId="39" fillId="11" borderId="10" xfId="63" applyFill="1" applyBorder="1" applyAlignment="1" applyProtection="1">
      <alignment/>
      <protection/>
    </xf>
    <xf numFmtId="0" fontId="0" fillId="11" borderId="10" xfId="0" applyFill="1" applyBorder="1" applyAlignment="1">
      <alignment wrapText="1"/>
    </xf>
    <xf numFmtId="0" fontId="0" fillId="11" borderId="10" xfId="0" applyFill="1" applyBorder="1" applyAlignment="1">
      <alignment/>
    </xf>
    <xf numFmtId="0" fontId="0" fillId="11" borderId="10" xfId="0" applyFont="1" applyFill="1" applyBorder="1" applyAlignment="1">
      <alignment wrapText="1"/>
    </xf>
    <xf numFmtId="9" fontId="0" fillId="11" borderId="10" xfId="0" applyNumberFormat="1" applyFont="1" applyFill="1" applyBorder="1" applyAlignment="1">
      <alignment/>
    </xf>
    <xf numFmtId="0" fontId="0" fillId="13" borderId="10" xfId="0" applyFont="1" applyFill="1" applyBorder="1" applyAlignment="1">
      <alignment/>
    </xf>
    <xf numFmtId="0" fontId="0" fillId="13" borderId="10" xfId="0" applyFill="1" applyBorder="1" applyAlignment="1">
      <alignment/>
    </xf>
    <xf numFmtId="0" fontId="0" fillId="13" borderId="10" xfId="0" applyFill="1" applyBorder="1" applyAlignment="1">
      <alignment vertical="top"/>
    </xf>
    <xf numFmtId="0" fontId="0" fillId="13" borderId="10" xfId="0" applyFont="1" applyFill="1" applyBorder="1" applyAlignment="1">
      <alignment vertical="top"/>
    </xf>
    <xf numFmtId="0" fontId="0" fillId="13" borderId="10" xfId="0" applyFont="1" applyFill="1" applyBorder="1" applyAlignment="1">
      <alignment vertical="top" wrapText="1"/>
    </xf>
    <xf numFmtId="0" fontId="39" fillId="13" borderId="10" xfId="63" applyFill="1" applyBorder="1" applyAlignment="1" applyProtection="1">
      <alignment/>
      <protection/>
    </xf>
    <xf numFmtId="2" fontId="0" fillId="34" borderId="10" xfId="0" applyNumberFormat="1" applyFont="1" applyFill="1" applyBorder="1" applyAlignment="1">
      <alignment/>
    </xf>
    <xf numFmtId="164" fontId="47" fillId="33" borderId="10" xfId="0" applyNumberFormat="1" applyFont="1" applyFill="1" applyBorder="1" applyAlignment="1">
      <alignment horizontal="center"/>
    </xf>
    <xf numFmtId="164" fontId="0" fillId="4" borderId="10" xfId="0" applyNumberFormat="1" applyFont="1" applyFill="1" applyBorder="1" applyAlignment="1">
      <alignment/>
    </xf>
    <xf numFmtId="164" fontId="0" fillId="3" borderId="10" xfId="0" applyNumberFormat="1" applyFont="1" applyFill="1" applyBorder="1" applyAlignment="1">
      <alignment/>
    </xf>
    <xf numFmtId="164" fontId="47" fillId="33" borderId="10" xfId="52" applyNumberFormat="1" applyFont="1" applyFill="1" applyBorder="1" applyAlignment="1">
      <alignment horizontal="center"/>
    </xf>
    <xf numFmtId="164" fontId="0" fillId="0" borderId="0" xfId="0" applyNumberFormat="1" applyFont="1" applyAlignment="1">
      <alignment/>
    </xf>
    <xf numFmtId="164" fontId="0" fillId="5" borderId="10" xfId="0" applyNumberFormat="1" applyFont="1" applyFill="1" applyBorder="1" applyAlignment="1">
      <alignment/>
    </xf>
    <xf numFmtId="0" fontId="0" fillId="8" borderId="10" xfId="0" applyFont="1" applyFill="1" applyBorder="1" applyAlignment="1">
      <alignment/>
    </xf>
    <xf numFmtId="0" fontId="39" fillId="8" borderId="10" xfId="63" applyFill="1" applyBorder="1" applyAlignment="1" applyProtection="1">
      <alignment/>
      <protection/>
    </xf>
    <xf numFmtId="0" fontId="0" fillId="8" borderId="10" xfId="0" applyFill="1" applyBorder="1" applyAlignment="1">
      <alignment/>
    </xf>
    <xf numFmtId="0" fontId="0" fillId="8" borderId="10" xfId="0" applyFill="1" applyBorder="1" applyAlignment="1">
      <alignment vertical="top"/>
    </xf>
    <xf numFmtId="0" fontId="0" fillId="8" borderId="10" xfId="0" applyFont="1" applyFill="1" applyBorder="1" applyAlignment="1">
      <alignment vertical="top"/>
    </xf>
    <xf numFmtId="0" fontId="0" fillId="8" borderId="10" xfId="0" applyFont="1" applyFill="1" applyBorder="1" applyAlignment="1">
      <alignment vertical="top" wrapText="1"/>
    </xf>
    <xf numFmtId="164" fontId="0" fillId="6" borderId="10" xfId="0" applyNumberFormat="1" applyFont="1" applyFill="1" applyBorder="1" applyAlignment="1">
      <alignment/>
    </xf>
    <xf numFmtId="164" fontId="0" fillId="7" borderId="10" xfId="0" applyNumberFormat="1" applyFont="1" applyFill="1" applyBorder="1" applyAlignment="1">
      <alignment/>
    </xf>
    <xf numFmtId="164" fontId="0" fillId="9" borderId="10" xfId="0" applyNumberFormat="1" applyFont="1" applyFill="1" applyBorder="1" applyAlignment="1">
      <alignment/>
    </xf>
    <xf numFmtId="164" fontId="0" fillId="5" borderId="10" xfId="52" applyNumberFormat="1" applyFont="1" applyFill="1" applyBorder="1" applyAlignment="1">
      <alignment/>
    </xf>
    <xf numFmtId="10" fontId="0" fillId="0" borderId="10" xfId="94" applyNumberFormat="1" applyFont="1" applyFill="1" applyBorder="1" applyAlignment="1">
      <alignment/>
    </xf>
    <xf numFmtId="164" fontId="0" fillId="0" borderId="0" xfId="52" applyNumberFormat="1" applyFont="1" applyAlignment="1">
      <alignment/>
    </xf>
    <xf numFmtId="164" fontId="0" fillId="10" borderId="10" xfId="0" applyNumberFormat="1" applyFont="1" applyFill="1" applyBorder="1" applyAlignment="1">
      <alignment/>
    </xf>
    <xf numFmtId="164" fontId="0" fillId="10" borderId="10" xfId="52" applyNumberFormat="1" applyFont="1" applyFill="1" applyBorder="1" applyAlignment="1">
      <alignment/>
    </xf>
    <xf numFmtId="44" fontId="0" fillId="0" borderId="0" xfId="52" applyFont="1" applyAlignment="1">
      <alignment/>
    </xf>
    <xf numFmtId="164" fontId="0" fillId="10" borderId="10" xfId="94" applyNumberFormat="1" applyFont="1" applyFill="1" applyBorder="1" applyAlignment="1">
      <alignment/>
    </xf>
    <xf numFmtId="164" fontId="0" fillId="11" borderId="10" xfId="0" applyNumberFormat="1" applyFont="1" applyFill="1" applyBorder="1" applyAlignment="1">
      <alignment/>
    </xf>
    <xf numFmtId="164" fontId="0" fillId="12" borderId="10" xfId="0" applyNumberFormat="1" applyFont="1" applyFill="1" applyBorder="1" applyAlignment="1">
      <alignment/>
    </xf>
    <xf numFmtId="164" fontId="0" fillId="12" borderId="10" xfId="52" applyNumberFormat="1" applyFont="1" applyFill="1" applyBorder="1" applyAlignment="1">
      <alignment/>
    </xf>
    <xf numFmtId="164" fontId="0" fillId="13" borderId="10" xfId="0" applyNumberFormat="1" applyFont="1" applyFill="1" applyBorder="1" applyAlignment="1">
      <alignment/>
    </xf>
    <xf numFmtId="164" fontId="0" fillId="8" borderId="10" xfId="0" applyNumberFormat="1" applyFont="1" applyFill="1" applyBorder="1" applyAlignment="1">
      <alignment/>
    </xf>
    <xf numFmtId="164" fontId="0" fillId="34" borderId="10" xfId="0" applyNumberFormat="1" applyFont="1" applyFill="1" applyBorder="1" applyAlignment="1">
      <alignment/>
    </xf>
    <xf numFmtId="0" fontId="47" fillId="34" borderId="10" xfId="0" applyFont="1" applyFill="1" applyBorder="1" applyAlignment="1">
      <alignment/>
    </xf>
    <xf numFmtId="0" fontId="47" fillId="3" borderId="10" xfId="0" applyFont="1" applyFill="1" applyBorder="1" applyAlignment="1">
      <alignment/>
    </xf>
    <xf numFmtId="0" fontId="47" fillId="4" borderId="10" xfId="0" applyFont="1" applyFill="1" applyBorder="1" applyAlignment="1">
      <alignment/>
    </xf>
    <xf numFmtId="0" fontId="47" fillId="5" borderId="10" xfId="0" applyFont="1" applyFill="1" applyBorder="1" applyAlignment="1">
      <alignment/>
    </xf>
    <xf numFmtId="0" fontId="47" fillId="6" borderId="10" xfId="0" applyFont="1" applyFill="1" applyBorder="1" applyAlignment="1">
      <alignment/>
    </xf>
    <xf numFmtId="0" fontId="47" fillId="7" borderId="13" xfId="0" applyFont="1" applyFill="1" applyBorder="1" applyAlignment="1">
      <alignment/>
    </xf>
    <xf numFmtId="0" fontId="47" fillId="9" borderId="10" xfId="0" applyFont="1" applyFill="1" applyBorder="1" applyAlignment="1">
      <alignment/>
    </xf>
    <xf numFmtId="0" fontId="47" fillId="10" borderId="10" xfId="0" applyFont="1" applyFill="1" applyBorder="1" applyAlignment="1">
      <alignment/>
    </xf>
    <xf numFmtId="0" fontId="47" fillId="11" borderId="10" xfId="0" applyFont="1" applyFill="1" applyBorder="1" applyAlignment="1">
      <alignment/>
    </xf>
    <xf numFmtId="0" fontId="47" fillId="12" borderId="10" xfId="0" applyFont="1" applyFill="1" applyBorder="1" applyAlignment="1">
      <alignment/>
    </xf>
    <xf numFmtId="0" fontId="47" fillId="13" borderId="10" xfId="0" applyFont="1" applyFill="1" applyBorder="1" applyAlignment="1">
      <alignment/>
    </xf>
    <xf numFmtId="0" fontId="47" fillId="8" borderId="10" xfId="0" applyFont="1" applyFill="1" applyBorder="1" applyAlignment="1">
      <alignment/>
    </xf>
    <xf numFmtId="0" fontId="25" fillId="0" borderId="0" xfId="87" applyFont="1" applyFill="1" applyBorder="1" applyAlignment="1">
      <alignment/>
      <protection/>
    </xf>
    <xf numFmtId="0" fontId="25" fillId="35" borderId="0" xfId="87" applyFont="1" applyFill="1" applyBorder="1" applyAlignment="1">
      <alignment/>
      <protection/>
    </xf>
    <xf numFmtId="0" fontId="47" fillId="0" borderId="0" xfId="0" applyFont="1" applyAlignment="1">
      <alignment wrapText="1"/>
    </xf>
    <xf numFmtId="0" fontId="47" fillId="35" borderId="0" xfId="0" applyFont="1" applyFill="1" applyAlignment="1">
      <alignment horizontal="center" wrapText="1"/>
    </xf>
    <xf numFmtId="177" fontId="0" fillId="0" borderId="0" xfId="0" applyNumberFormat="1" applyAlignment="1">
      <alignment horizontal="left"/>
    </xf>
    <xf numFmtId="177" fontId="0" fillId="0" borderId="0" xfId="0" applyNumberFormat="1" applyAlignment="1">
      <alignment/>
    </xf>
    <xf numFmtId="0" fontId="25" fillId="0" borderId="10" xfId="87" applyFont="1" applyFill="1" applyBorder="1" applyAlignment="1">
      <alignment wrapText="1"/>
      <protection/>
    </xf>
    <xf numFmtId="0" fontId="47" fillId="3" borderId="10" xfId="0" applyFont="1" applyFill="1" applyBorder="1" applyAlignment="1">
      <alignment wrapText="1"/>
    </xf>
    <xf numFmtId="0" fontId="47" fillId="4" borderId="10" xfId="0" applyFont="1" applyFill="1" applyBorder="1" applyAlignment="1">
      <alignment wrapText="1"/>
    </xf>
    <xf numFmtId="0" fontId="47" fillId="5" borderId="10" xfId="0" applyFont="1" applyFill="1" applyBorder="1" applyAlignment="1">
      <alignment wrapText="1"/>
    </xf>
    <xf numFmtId="0" fontId="47" fillId="6" borderId="10" xfId="0" applyFont="1" applyFill="1" applyBorder="1" applyAlignment="1">
      <alignment wrapText="1"/>
    </xf>
    <xf numFmtId="0" fontId="47" fillId="7" borderId="13" xfId="0" applyFont="1" applyFill="1" applyBorder="1" applyAlignment="1">
      <alignment wrapText="1"/>
    </xf>
    <xf numFmtId="0" fontId="47" fillId="9" borderId="10" xfId="0" applyFont="1" applyFill="1" applyBorder="1" applyAlignment="1">
      <alignment wrapText="1"/>
    </xf>
    <xf numFmtId="0" fontId="47" fillId="10" borderId="10" xfId="0" applyFont="1" applyFill="1" applyBorder="1" applyAlignment="1">
      <alignment wrapText="1"/>
    </xf>
    <xf numFmtId="0" fontId="47" fillId="11" borderId="10" xfId="0" applyFont="1" applyFill="1" applyBorder="1" applyAlignment="1">
      <alignment wrapText="1"/>
    </xf>
    <xf numFmtId="0" fontId="47" fillId="12" borderId="10" xfId="0" applyFont="1" applyFill="1" applyBorder="1" applyAlignment="1">
      <alignment wrapText="1"/>
    </xf>
    <xf numFmtId="0" fontId="47" fillId="13" borderId="10" xfId="0" applyFont="1" applyFill="1" applyBorder="1" applyAlignment="1">
      <alignment wrapText="1"/>
    </xf>
    <xf numFmtId="0" fontId="47" fillId="8" borderId="10" xfId="0" applyFont="1" applyFill="1" applyBorder="1" applyAlignment="1">
      <alignment wrapText="1"/>
    </xf>
    <xf numFmtId="0" fontId="47" fillId="34" borderId="10" xfId="82" applyFont="1" applyFill="1" applyBorder="1" applyAlignment="1">
      <alignment vertical="top"/>
      <protection/>
    </xf>
    <xf numFmtId="0" fontId="47" fillId="34" borderId="10" xfId="82" applyFont="1" applyFill="1" applyBorder="1" applyAlignment="1">
      <alignment vertical="top" wrapText="1"/>
      <protection/>
    </xf>
    <xf numFmtId="0" fontId="39" fillId="34" borderId="10" xfId="63" applyFill="1" applyBorder="1" applyAlignment="1" applyProtection="1">
      <alignment horizontal="left"/>
      <protection/>
    </xf>
    <xf numFmtId="49" fontId="25" fillId="0" borderId="10" xfId="87" applyNumberFormat="1" applyFont="1" applyFill="1" applyBorder="1">
      <alignment/>
      <protection/>
    </xf>
    <xf numFmtId="49" fontId="47" fillId="3" borderId="10" xfId="0" applyNumberFormat="1" applyFont="1" applyFill="1" applyBorder="1" applyAlignment="1">
      <alignment/>
    </xf>
    <xf numFmtId="49" fontId="47" fillId="4" borderId="10" xfId="0" applyNumberFormat="1" applyFont="1" applyFill="1" applyBorder="1" applyAlignment="1">
      <alignment/>
    </xf>
    <xf numFmtId="49" fontId="47" fillId="5" borderId="10" xfId="0" applyNumberFormat="1" applyFont="1" applyFill="1" applyBorder="1" applyAlignment="1">
      <alignment/>
    </xf>
    <xf numFmtId="49" fontId="47" fillId="6" borderId="10" xfId="0" applyNumberFormat="1" applyFont="1" applyFill="1" applyBorder="1" applyAlignment="1">
      <alignment/>
    </xf>
    <xf numFmtId="49" fontId="47" fillId="7" borderId="13" xfId="0" applyNumberFormat="1" applyFont="1" applyFill="1" applyBorder="1" applyAlignment="1">
      <alignment/>
    </xf>
    <xf numFmtId="49" fontId="47" fillId="9" borderId="10" xfId="0" applyNumberFormat="1" applyFont="1" applyFill="1" applyBorder="1" applyAlignment="1">
      <alignment/>
    </xf>
    <xf numFmtId="49" fontId="47" fillId="10" borderId="10" xfId="0" applyNumberFormat="1" applyFont="1" applyFill="1" applyBorder="1" applyAlignment="1">
      <alignment/>
    </xf>
    <xf numFmtId="49" fontId="47" fillId="11" borderId="10" xfId="0" applyNumberFormat="1" applyFont="1" applyFill="1" applyBorder="1" applyAlignment="1">
      <alignment/>
    </xf>
    <xf numFmtId="49" fontId="47" fillId="12" borderId="10" xfId="0" applyNumberFormat="1" applyFont="1" applyFill="1" applyBorder="1" applyAlignment="1">
      <alignment/>
    </xf>
    <xf numFmtId="49" fontId="47" fillId="13" borderId="10" xfId="0" applyNumberFormat="1" applyFont="1" applyFill="1" applyBorder="1" applyAlignment="1">
      <alignment/>
    </xf>
    <xf numFmtId="49" fontId="47" fillId="8" borderId="10" xfId="0" applyNumberFormat="1" applyFont="1" applyFill="1" applyBorder="1" applyAlignment="1">
      <alignment/>
    </xf>
    <xf numFmtId="49" fontId="0" fillId="0" borderId="0" xfId="0" applyNumberFormat="1" applyAlignment="1">
      <alignment/>
    </xf>
    <xf numFmtId="0" fontId="51" fillId="0" borderId="10" xfId="0" applyFont="1" applyBorder="1" applyAlignment="1">
      <alignment/>
    </xf>
    <xf numFmtId="0" fontId="51" fillId="34" borderId="10" xfId="0" applyFont="1" applyFill="1" applyBorder="1" applyAlignment="1">
      <alignment/>
    </xf>
    <xf numFmtId="0" fontId="51" fillId="3" borderId="10" xfId="0" applyFont="1" applyFill="1" applyBorder="1" applyAlignment="1">
      <alignment/>
    </xf>
    <xf numFmtId="0" fontId="51" fillId="4" borderId="10" xfId="0" applyFont="1" applyFill="1" applyBorder="1" applyAlignment="1">
      <alignment/>
    </xf>
    <xf numFmtId="0" fontId="51" fillId="5" borderId="10" xfId="0" applyFont="1" applyFill="1" applyBorder="1" applyAlignment="1">
      <alignment/>
    </xf>
    <xf numFmtId="0" fontId="51" fillId="6" borderId="10" xfId="0" applyFont="1" applyFill="1" applyBorder="1" applyAlignment="1">
      <alignment/>
    </xf>
    <xf numFmtId="0" fontId="51" fillId="7" borderId="13" xfId="0" applyFont="1" applyFill="1" applyBorder="1" applyAlignment="1">
      <alignment/>
    </xf>
    <xf numFmtId="0" fontId="51" fillId="9" borderId="10" xfId="0" applyFont="1" applyFill="1" applyBorder="1" applyAlignment="1">
      <alignment/>
    </xf>
    <xf numFmtId="0" fontId="51" fillId="10" borderId="10" xfId="0" applyFont="1" applyFill="1" applyBorder="1" applyAlignment="1">
      <alignment/>
    </xf>
    <xf numFmtId="0" fontId="51" fillId="11" borderId="10" xfId="0" applyFont="1" applyFill="1" applyBorder="1" applyAlignment="1">
      <alignment/>
    </xf>
    <xf numFmtId="0" fontId="51" fillId="12" borderId="10" xfId="0" applyFont="1" applyFill="1" applyBorder="1" applyAlignment="1">
      <alignment/>
    </xf>
    <xf numFmtId="0" fontId="51" fillId="13" borderId="10" xfId="0" applyFont="1" applyFill="1" applyBorder="1" applyAlignment="1">
      <alignment/>
    </xf>
    <xf numFmtId="0" fontId="51" fillId="8" borderId="10" xfId="0" applyFont="1" applyFill="1" applyBorder="1" applyAlignment="1">
      <alignment/>
    </xf>
    <xf numFmtId="0" fontId="51" fillId="0" borderId="0" xfId="0" applyFont="1" applyAlignment="1">
      <alignment/>
    </xf>
    <xf numFmtId="0" fontId="47" fillId="35" borderId="0" xfId="0" applyFont="1" applyFill="1" applyAlignment="1">
      <alignment horizontal="center"/>
    </xf>
    <xf numFmtId="0" fontId="52" fillId="0" borderId="0" xfId="0" applyFont="1" applyAlignment="1">
      <alignment horizontal="left" vertical="top" wrapText="1"/>
    </xf>
    <xf numFmtId="0" fontId="27" fillId="0" borderId="0" xfId="87" applyFont="1" applyFill="1" applyBorder="1" applyAlignment="1">
      <alignment horizontal="left" vertical="top" wrapText="1"/>
      <protection/>
    </xf>
    <xf numFmtId="49" fontId="47" fillId="33" borderId="14" xfId="0" applyNumberFormat="1" applyFont="1" applyFill="1" applyBorder="1" applyAlignment="1">
      <alignment horizontal="center"/>
    </xf>
    <xf numFmtId="49" fontId="47" fillId="33" borderId="15" xfId="0" applyNumberFormat="1" applyFont="1" applyFill="1" applyBorder="1" applyAlignment="1">
      <alignment horizontal="center"/>
    </xf>
    <xf numFmtId="49" fontId="47" fillId="33" borderId="13" xfId="0" applyNumberFormat="1" applyFont="1" applyFill="1" applyBorder="1" applyAlignment="1">
      <alignment horizontal="center"/>
    </xf>
    <xf numFmtId="164" fontId="47" fillId="8" borderId="16" xfId="87" applyNumberFormat="1" applyFont="1" applyFill="1" applyBorder="1" applyAlignment="1">
      <alignment horizontal="center"/>
      <protection/>
    </xf>
    <xf numFmtId="164" fontId="47" fillId="8" borderId="12" xfId="87" applyNumberFormat="1" applyFont="1" applyFill="1" applyBorder="1" applyAlignment="1">
      <alignment horizontal="center"/>
      <protection/>
    </xf>
    <xf numFmtId="49" fontId="47" fillId="33" borderId="10" xfId="0" applyNumberFormat="1" applyFont="1" applyFill="1" applyBorder="1" applyAlignment="1">
      <alignment horizontal="center"/>
    </xf>
    <xf numFmtId="49" fontId="47" fillId="33" borderId="10" xfId="0" applyNumberFormat="1" applyFont="1" applyFill="1" applyBorder="1" applyAlignment="1">
      <alignment horizontal="center" wrapText="1"/>
    </xf>
    <xf numFmtId="0" fontId="47" fillId="3" borderId="16" xfId="87" applyFont="1" applyFill="1" applyBorder="1" applyAlignment="1">
      <alignment horizontal="center"/>
      <protection/>
    </xf>
    <xf numFmtId="0" fontId="47" fillId="3" borderId="12" xfId="87" applyFont="1" applyFill="1" applyBorder="1" applyAlignment="1">
      <alignment horizontal="center"/>
      <protection/>
    </xf>
    <xf numFmtId="0" fontId="47" fillId="33" borderId="17" xfId="0" applyFont="1" applyFill="1" applyBorder="1" applyAlignment="1">
      <alignment horizontal="center"/>
    </xf>
    <xf numFmtId="0" fontId="47" fillId="33" borderId="18" xfId="0" applyFont="1" applyFill="1" applyBorder="1" applyAlignment="1">
      <alignment horizontal="center"/>
    </xf>
    <xf numFmtId="0" fontId="47" fillId="33" borderId="11" xfId="0" applyFont="1" applyFill="1" applyBorder="1" applyAlignment="1">
      <alignment horizontal="center"/>
    </xf>
    <xf numFmtId="164" fontId="47" fillId="33" borderId="10" xfId="0" applyNumberFormat="1" applyFont="1" applyFill="1" applyBorder="1" applyAlignment="1">
      <alignment horizontal="center"/>
    </xf>
    <xf numFmtId="0" fontId="47" fillId="34" borderId="16" xfId="87" applyFont="1" applyFill="1" applyBorder="1" applyAlignment="1">
      <alignment horizontal="center"/>
      <protection/>
    </xf>
    <xf numFmtId="0" fontId="47" fillId="34" borderId="12" xfId="87" applyFont="1" applyFill="1" applyBorder="1" applyAlignment="1">
      <alignment horizontal="center"/>
      <protection/>
    </xf>
    <xf numFmtId="2" fontId="47" fillId="33" borderId="10" xfId="0" applyNumberFormat="1" applyFont="1" applyFill="1" applyBorder="1" applyAlignment="1">
      <alignment horizontal="center"/>
    </xf>
    <xf numFmtId="0" fontId="47" fillId="4" borderId="16" xfId="87" applyFont="1" applyFill="1" applyBorder="1" applyAlignment="1">
      <alignment horizontal="center"/>
      <protection/>
    </xf>
    <xf numFmtId="0" fontId="47" fillId="4" borderId="12" xfId="87" applyFont="1" applyFill="1" applyBorder="1" applyAlignment="1">
      <alignment horizontal="center"/>
      <protection/>
    </xf>
    <xf numFmtId="164" fontId="47" fillId="4" borderId="14" xfId="0" applyNumberFormat="1" applyFont="1" applyFill="1" applyBorder="1" applyAlignment="1">
      <alignment horizontal="center"/>
    </xf>
    <xf numFmtId="164" fontId="47" fillId="4" borderId="15" xfId="0" applyNumberFormat="1" applyFont="1" applyFill="1" applyBorder="1" applyAlignment="1">
      <alignment horizontal="center"/>
    </xf>
    <xf numFmtId="164" fontId="47" fillId="4" borderId="13" xfId="0" applyNumberFormat="1" applyFont="1" applyFill="1" applyBorder="1" applyAlignment="1">
      <alignment horizontal="center"/>
    </xf>
    <xf numFmtId="0" fontId="47" fillId="5" borderId="16" xfId="87" applyFont="1" applyFill="1" applyBorder="1" applyAlignment="1">
      <alignment horizontal="center"/>
      <protection/>
    </xf>
    <xf numFmtId="0" fontId="47" fillId="5" borderId="12" xfId="87" applyFont="1" applyFill="1" applyBorder="1" applyAlignment="1">
      <alignment horizontal="center"/>
      <protection/>
    </xf>
    <xf numFmtId="164" fontId="47" fillId="33" borderId="10" xfId="52" applyNumberFormat="1" applyFont="1" applyFill="1" applyBorder="1" applyAlignment="1">
      <alignment horizontal="center"/>
    </xf>
    <xf numFmtId="164" fontId="47" fillId="13" borderId="16" xfId="87" applyNumberFormat="1" applyFont="1" applyFill="1" applyBorder="1" applyAlignment="1">
      <alignment horizontal="center"/>
      <protection/>
    </xf>
    <xf numFmtId="164" fontId="47" fillId="13" borderId="12" xfId="87" applyNumberFormat="1" applyFont="1" applyFill="1" applyBorder="1" applyAlignment="1">
      <alignment horizontal="center"/>
      <protection/>
    </xf>
    <xf numFmtId="164" fontId="47" fillId="8" borderId="14" xfId="0" applyNumberFormat="1" applyFont="1" applyFill="1" applyBorder="1" applyAlignment="1">
      <alignment horizontal="center"/>
    </xf>
    <xf numFmtId="164" fontId="47" fillId="8" borderId="15" xfId="0" applyNumberFormat="1" applyFont="1" applyFill="1" applyBorder="1" applyAlignment="1">
      <alignment horizontal="center"/>
    </xf>
    <xf numFmtId="164" fontId="47" fillId="8" borderId="13" xfId="0" applyNumberFormat="1" applyFont="1" applyFill="1" applyBorder="1" applyAlignment="1">
      <alignment horizontal="center"/>
    </xf>
    <xf numFmtId="164" fontId="47" fillId="5" borderId="14" xfId="0" applyNumberFormat="1" applyFont="1" applyFill="1" applyBorder="1" applyAlignment="1">
      <alignment horizontal="center"/>
    </xf>
    <xf numFmtId="164" fontId="47" fillId="5" borderId="15" xfId="0" applyNumberFormat="1" applyFont="1" applyFill="1" applyBorder="1" applyAlignment="1">
      <alignment horizontal="center"/>
    </xf>
    <xf numFmtId="164" fontId="47" fillId="5" borderId="13" xfId="0" applyNumberFormat="1" applyFont="1" applyFill="1" applyBorder="1" applyAlignment="1">
      <alignment horizontal="center"/>
    </xf>
    <xf numFmtId="164" fontId="47" fillId="6" borderId="14" xfId="0" applyNumberFormat="1" applyFont="1" applyFill="1" applyBorder="1" applyAlignment="1">
      <alignment horizontal="center"/>
    </xf>
    <xf numFmtId="164" fontId="47" fillId="6" borderId="15" xfId="0" applyNumberFormat="1" applyFont="1" applyFill="1" applyBorder="1" applyAlignment="1">
      <alignment horizontal="center"/>
    </xf>
    <xf numFmtId="164" fontId="47" fillId="6" borderId="13" xfId="0" applyNumberFormat="1" applyFont="1" applyFill="1" applyBorder="1" applyAlignment="1">
      <alignment horizontal="center"/>
    </xf>
    <xf numFmtId="164" fontId="47" fillId="7" borderId="14" xfId="0" applyNumberFormat="1" applyFont="1" applyFill="1" applyBorder="1" applyAlignment="1">
      <alignment horizontal="center"/>
    </xf>
    <xf numFmtId="164" fontId="47" fillId="7" borderId="15" xfId="0" applyNumberFormat="1" applyFont="1" applyFill="1" applyBorder="1" applyAlignment="1">
      <alignment horizontal="center"/>
    </xf>
    <xf numFmtId="164" fontId="47" fillId="7" borderId="13" xfId="0" applyNumberFormat="1" applyFont="1" applyFill="1" applyBorder="1" applyAlignment="1">
      <alignment horizontal="center"/>
    </xf>
    <xf numFmtId="164" fontId="47" fillId="9" borderId="14" xfId="0" applyNumberFormat="1" applyFont="1" applyFill="1" applyBorder="1" applyAlignment="1">
      <alignment horizontal="center"/>
    </xf>
    <xf numFmtId="164" fontId="47" fillId="9" borderId="15" xfId="0" applyNumberFormat="1" applyFont="1" applyFill="1" applyBorder="1" applyAlignment="1">
      <alignment horizontal="center"/>
    </xf>
    <xf numFmtId="164" fontId="47" fillId="9" borderId="13" xfId="0" applyNumberFormat="1" applyFont="1" applyFill="1" applyBorder="1" applyAlignment="1">
      <alignment horizontal="center"/>
    </xf>
    <xf numFmtId="164" fontId="47" fillId="10" borderId="14" xfId="0" applyNumberFormat="1" applyFont="1" applyFill="1" applyBorder="1" applyAlignment="1">
      <alignment horizontal="center"/>
    </xf>
    <xf numFmtId="164" fontId="47" fillId="10" borderId="15" xfId="0" applyNumberFormat="1" applyFont="1" applyFill="1" applyBorder="1" applyAlignment="1">
      <alignment horizontal="center"/>
    </xf>
    <xf numFmtId="164" fontId="47" fillId="10" borderId="13" xfId="0" applyNumberFormat="1" applyFont="1" applyFill="1" applyBorder="1" applyAlignment="1">
      <alignment horizontal="center"/>
    </xf>
    <xf numFmtId="164" fontId="47" fillId="11" borderId="14" xfId="0" applyNumberFormat="1" applyFont="1" applyFill="1" applyBorder="1" applyAlignment="1">
      <alignment horizontal="center"/>
    </xf>
    <xf numFmtId="164" fontId="47" fillId="11" borderId="15" xfId="0" applyNumberFormat="1" applyFont="1" applyFill="1" applyBorder="1" applyAlignment="1">
      <alignment horizontal="center"/>
    </xf>
    <xf numFmtId="164" fontId="47" fillId="11" borderId="13" xfId="0" applyNumberFormat="1" applyFont="1" applyFill="1" applyBorder="1" applyAlignment="1">
      <alignment horizontal="center"/>
    </xf>
    <xf numFmtId="164" fontId="47" fillId="12" borderId="14" xfId="0" applyNumberFormat="1" applyFont="1" applyFill="1" applyBorder="1" applyAlignment="1">
      <alignment horizontal="center"/>
    </xf>
    <xf numFmtId="164" fontId="47" fillId="12" borderId="15" xfId="0" applyNumberFormat="1" applyFont="1" applyFill="1" applyBorder="1" applyAlignment="1">
      <alignment horizontal="center"/>
    </xf>
    <xf numFmtId="164" fontId="47" fillId="12" borderId="13" xfId="0" applyNumberFormat="1" applyFont="1" applyFill="1" applyBorder="1" applyAlignment="1">
      <alignment horizontal="center"/>
    </xf>
    <xf numFmtId="164" fontId="47" fillId="13" borderId="14" xfId="0" applyNumberFormat="1" applyFont="1" applyFill="1" applyBorder="1" applyAlignment="1">
      <alignment horizontal="center"/>
    </xf>
    <xf numFmtId="164" fontId="47" fillId="13" borderId="15" xfId="0" applyNumberFormat="1" applyFont="1" applyFill="1" applyBorder="1" applyAlignment="1">
      <alignment horizontal="center"/>
    </xf>
    <xf numFmtId="164" fontId="47" fillId="13" borderId="13" xfId="0" applyNumberFormat="1" applyFont="1" applyFill="1" applyBorder="1" applyAlignment="1">
      <alignment horizontal="center"/>
    </xf>
    <xf numFmtId="0" fontId="47" fillId="6" borderId="16" xfId="87" applyFont="1" applyFill="1" applyBorder="1" applyAlignment="1">
      <alignment horizontal="center"/>
      <protection/>
    </xf>
    <xf numFmtId="0" fontId="47" fillId="6" borderId="12" xfId="87" applyFont="1" applyFill="1" applyBorder="1" applyAlignment="1">
      <alignment horizontal="center"/>
      <protection/>
    </xf>
    <xf numFmtId="0" fontId="47" fillId="7" borderId="16" xfId="87" applyFont="1" applyFill="1" applyBorder="1" applyAlignment="1">
      <alignment horizontal="center"/>
      <protection/>
    </xf>
    <xf numFmtId="0" fontId="47" fillId="7" borderId="12" xfId="87" applyFont="1" applyFill="1" applyBorder="1" applyAlignment="1">
      <alignment horizontal="center"/>
      <protection/>
    </xf>
    <xf numFmtId="0" fontId="47" fillId="9" borderId="16" xfId="87" applyFont="1" applyFill="1" applyBorder="1" applyAlignment="1">
      <alignment horizontal="center"/>
      <protection/>
    </xf>
    <xf numFmtId="0" fontId="47" fillId="9" borderId="12" xfId="87" applyFont="1" applyFill="1" applyBorder="1" applyAlignment="1">
      <alignment horizontal="center"/>
      <protection/>
    </xf>
    <xf numFmtId="2" fontId="47" fillId="33" borderId="14" xfId="0" applyNumberFormat="1" applyFont="1" applyFill="1" applyBorder="1" applyAlignment="1">
      <alignment horizontal="center"/>
    </xf>
    <xf numFmtId="2" fontId="47" fillId="33" borderId="15" xfId="0" applyNumberFormat="1" applyFont="1" applyFill="1" applyBorder="1" applyAlignment="1">
      <alignment horizontal="center"/>
    </xf>
    <xf numFmtId="2" fontId="47" fillId="33" borderId="13" xfId="0" applyNumberFormat="1" applyFont="1" applyFill="1" applyBorder="1" applyAlignment="1">
      <alignment horizontal="center"/>
    </xf>
    <xf numFmtId="0" fontId="47" fillId="10" borderId="16" xfId="87" applyFont="1" applyFill="1" applyBorder="1" applyAlignment="1">
      <alignment horizontal="center"/>
      <protection/>
    </xf>
    <xf numFmtId="0" fontId="47" fillId="10" borderId="12" xfId="87" applyFont="1" applyFill="1" applyBorder="1" applyAlignment="1">
      <alignment horizontal="center"/>
      <protection/>
    </xf>
    <xf numFmtId="164" fontId="47" fillId="11" borderId="16" xfId="87" applyNumberFormat="1" applyFont="1" applyFill="1" applyBorder="1" applyAlignment="1">
      <alignment horizontal="center"/>
      <protection/>
    </xf>
    <xf numFmtId="164" fontId="47" fillId="11" borderId="12" xfId="87" applyNumberFormat="1" applyFont="1" applyFill="1" applyBorder="1" applyAlignment="1">
      <alignment horizontal="center"/>
      <protection/>
    </xf>
    <xf numFmtId="2" fontId="47" fillId="3" borderId="14" xfId="0" applyNumberFormat="1" applyFont="1" applyFill="1" applyBorder="1" applyAlignment="1">
      <alignment horizontal="center"/>
    </xf>
    <xf numFmtId="2" fontId="47" fillId="3" borderId="15" xfId="0" applyNumberFormat="1" applyFont="1" applyFill="1" applyBorder="1" applyAlignment="1">
      <alignment horizontal="center"/>
    </xf>
    <xf numFmtId="2" fontId="47" fillId="3" borderId="13" xfId="0" applyNumberFormat="1" applyFont="1" applyFill="1" applyBorder="1" applyAlignment="1">
      <alignment horizontal="center"/>
    </xf>
    <xf numFmtId="0" fontId="47" fillId="12" borderId="16" xfId="87" applyFont="1" applyFill="1" applyBorder="1" applyAlignment="1">
      <alignment horizontal="center"/>
      <protection/>
    </xf>
    <xf numFmtId="0" fontId="47" fillId="12" borderId="12" xfId="87" applyFont="1" applyFill="1" applyBorder="1" applyAlignment="1">
      <alignment horizontal="center"/>
      <protection/>
    </xf>
    <xf numFmtId="164" fontId="47" fillId="33" borderId="14" xfId="0" applyNumberFormat="1" applyFont="1" applyFill="1" applyBorder="1" applyAlignment="1">
      <alignment horizontal="center"/>
    </xf>
    <xf numFmtId="164" fontId="47" fillId="33" borderId="15" xfId="0" applyNumberFormat="1" applyFont="1" applyFill="1" applyBorder="1" applyAlignment="1">
      <alignment horizontal="center"/>
    </xf>
    <xf numFmtId="164" fontId="47" fillId="33" borderId="13" xfId="0" applyNumberFormat="1" applyFont="1" applyFill="1" applyBorder="1" applyAlignment="1">
      <alignment horizontal="center"/>
    </xf>
    <xf numFmtId="164" fontId="47" fillId="33" borderId="14" xfId="52" applyNumberFormat="1" applyFont="1" applyFill="1" applyBorder="1" applyAlignment="1">
      <alignment horizontal="center"/>
    </xf>
    <xf numFmtId="164" fontId="47" fillId="33" borderId="15" xfId="52" applyNumberFormat="1" applyFont="1" applyFill="1" applyBorder="1" applyAlignment="1">
      <alignment horizontal="center"/>
    </xf>
    <xf numFmtId="164" fontId="47" fillId="33" borderId="13" xfId="52" applyNumberFormat="1" applyFont="1" applyFill="1" applyBorder="1" applyAlignment="1">
      <alignment horizontal="center"/>
    </xf>
    <xf numFmtId="44" fontId="47" fillId="33" borderId="14" xfId="52" applyFont="1" applyFill="1" applyBorder="1" applyAlignment="1">
      <alignment horizontal="center"/>
    </xf>
    <xf numFmtId="44" fontId="47" fillId="33" borderId="15" xfId="52" applyFont="1" applyFill="1" applyBorder="1" applyAlignment="1">
      <alignment horizontal="center"/>
    </xf>
    <xf numFmtId="44" fontId="47" fillId="33" borderId="13" xfId="52" applyFont="1" applyFill="1" applyBorder="1" applyAlignment="1">
      <alignment horizontal="center"/>
    </xf>
    <xf numFmtId="0" fontId="53" fillId="34" borderId="10" xfId="0" applyFont="1" applyFill="1" applyBorder="1" applyAlignment="1">
      <alignment wrapText="1"/>
    </xf>
    <xf numFmtId="49" fontId="47" fillId="34" borderId="10" xfId="0" applyNumberFormat="1" applyFont="1" applyFill="1" applyBorder="1" applyAlignment="1" quotePrefix="1">
      <alignment/>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200" xfId="49"/>
    <cellStyle name="Comma 5" xfId="50"/>
    <cellStyle name="Comma 6" xfId="51"/>
    <cellStyle name="Currency" xfId="52"/>
    <cellStyle name="Currency [0]" xfId="53"/>
    <cellStyle name="Currency 13" xfId="54"/>
    <cellStyle name="Currency 2"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4" xfId="66"/>
    <cellStyle name="Input" xfId="67"/>
    <cellStyle name="Linked Cell" xfId="68"/>
    <cellStyle name="Neutral" xfId="69"/>
    <cellStyle name="Normal 10" xfId="70"/>
    <cellStyle name="Normal 100 2" xfId="71"/>
    <cellStyle name="Normal 11" xfId="72"/>
    <cellStyle name="Normal 12" xfId="73"/>
    <cellStyle name="Normal 13" xfId="74"/>
    <cellStyle name="Normal 133" xfId="75"/>
    <cellStyle name="Normal 14" xfId="76"/>
    <cellStyle name="Normal 15" xfId="77"/>
    <cellStyle name="Normal 16" xfId="78"/>
    <cellStyle name="Normal 166" xfId="79"/>
    <cellStyle name="Normal 167" xfId="80"/>
    <cellStyle name="Normal 17" xfId="81"/>
    <cellStyle name="Normal 19" xfId="82"/>
    <cellStyle name="Normal 2" xfId="83"/>
    <cellStyle name="Normal 2 2" xfId="84"/>
    <cellStyle name="Normal 2 3" xfId="85"/>
    <cellStyle name="Normal 3" xfId="86"/>
    <cellStyle name="Normal 5" xfId="87"/>
    <cellStyle name="Normal 6" xfId="88"/>
    <cellStyle name="Normal 7" xfId="89"/>
    <cellStyle name="Normal 71 2" xfId="90"/>
    <cellStyle name="Normal 8" xfId="91"/>
    <cellStyle name="Note" xfId="92"/>
    <cellStyle name="Output" xfId="93"/>
    <cellStyle name="Percent" xfId="94"/>
    <cellStyle name="Percent 10" xfId="95"/>
    <cellStyle name="Percent 11" xfId="96"/>
    <cellStyle name="Percent 12" xfId="97"/>
    <cellStyle name="Percent 13" xfId="98"/>
    <cellStyle name="Percent 14" xfId="99"/>
    <cellStyle name="Percent 15" xfId="100"/>
    <cellStyle name="Percent 17" xfId="101"/>
    <cellStyle name="Percent 8" xfId="102"/>
    <cellStyle name="Title"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TAFF%20folders\McCarty\Temp%20Save\12668%20Jul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ly Usage Report"/>
      <sheetName val="Monthly Usage Rpt Instructions"/>
      <sheetName val="Customer Divison"/>
      <sheetName val="Cust Dept, Schl. Dist. or Other"/>
      <sheetName val="Units of Measure"/>
      <sheetName val="Customer Groups"/>
      <sheetName val="Drop Down Lists"/>
      <sheetName val="Drop Down List"/>
    </sheetNames>
    <sheetDataSet>
      <sheetData sheetId="3">
        <row r="2">
          <cell r="A2" t="str">
            <v>Advisory Council for Exceptional Citizens</v>
          </cell>
        </row>
        <row r="3">
          <cell r="A3" t="str">
            <v>Appoquinimink School Dist</v>
          </cell>
        </row>
        <row r="4">
          <cell r="A4" t="str">
            <v>Brandywine School Dist</v>
          </cell>
        </row>
        <row r="5">
          <cell r="A5" t="str">
            <v>Caesar Rodney School Dist</v>
          </cell>
        </row>
        <row r="6">
          <cell r="A6" t="str">
            <v>Cape Henlopen School Dist</v>
          </cell>
        </row>
        <row r="7">
          <cell r="A7" t="str">
            <v>Capital School Dist</v>
          </cell>
        </row>
        <row r="8">
          <cell r="A8" t="str">
            <v>Charter School</v>
          </cell>
        </row>
        <row r="9">
          <cell r="A9" t="str">
            <v>Christina School Dist</v>
          </cell>
        </row>
        <row r="10">
          <cell r="A10" t="str">
            <v>Colonial School Dist</v>
          </cell>
        </row>
        <row r="11">
          <cell r="A11" t="str">
            <v>Delaware National Guard</v>
          </cell>
        </row>
        <row r="12">
          <cell r="A12" t="str">
            <v>Delmar School Dist</v>
          </cell>
        </row>
        <row r="13">
          <cell r="A13" t="str">
            <v>Department of Agriculture</v>
          </cell>
        </row>
        <row r="14">
          <cell r="A14" t="str">
            <v>Department of Correction</v>
          </cell>
        </row>
        <row r="15">
          <cell r="A15" t="str">
            <v>Department of Education</v>
          </cell>
        </row>
        <row r="16">
          <cell r="A16" t="str">
            <v>Department of Elections</v>
          </cell>
        </row>
        <row r="17">
          <cell r="A17" t="str">
            <v>Department of Finance</v>
          </cell>
        </row>
        <row r="18">
          <cell r="A18" t="str">
            <v>Department of Health &amp; Social Services</v>
          </cell>
        </row>
        <row r="19">
          <cell r="A19" t="str">
            <v>Department of Labor</v>
          </cell>
        </row>
        <row r="20">
          <cell r="A20" t="str">
            <v>Department of Natural Resources &amp; Environmental Control</v>
          </cell>
        </row>
        <row r="21">
          <cell r="A21" t="str">
            <v>Department of Safety and Homeland Security</v>
          </cell>
        </row>
        <row r="22">
          <cell r="A22" t="str">
            <v>Department of Services for Children, Youth &amp; Families</v>
          </cell>
        </row>
        <row r="23">
          <cell r="A23" t="str">
            <v>Department of State</v>
          </cell>
        </row>
        <row r="24">
          <cell r="A24" t="str">
            <v>Department of Technology and Information</v>
          </cell>
        </row>
        <row r="25">
          <cell r="A25" t="str">
            <v>Department of Transportation</v>
          </cell>
        </row>
        <row r="26">
          <cell r="A26" t="str">
            <v>Executive</v>
          </cell>
        </row>
        <row r="27">
          <cell r="A27" t="str">
            <v>Fire Prevention Commission</v>
          </cell>
        </row>
        <row r="28">
          <cell r="A28" t="str">
            <v>Higher Education Department</v>
          </cell>
        </row>
        <row r="29">
          <cell r="A29" t="str">
            <v>Indian River School Dist</v>
          </cell>
        </row>
        <row r="30">
          <cell r="A30" t="str">
            <v>Judicial Department</v>
          </cell>
        </row>
        <row r="31">
          <cell r="A31" t="str">
            <v>Lake Forest School Dist</v>
          </cell>
        </row>
        <row r="32">
          <cell r="A32" t="str">
            <v>Laurel School Dist</v>
          </cell>
        </row>
        <row r="33">
          <cell r="A33" t="str">
            <v>Legal Department</v>
          </cell>
        </row>
        <row r="34">
          <cell r="A34" t="str">
            <v>Legislative</v>
          </cell>
        </row>
        <row r="35">
          <cell r="A35" t="str">
            <v>Milford School Dist</v>
          </cell>
        </row>
        <row r="36">
          <cell r="A36" t="str">
            <v>New Castle Co Votech</v>
          </cell>
        </row>
        <row r="37">
          <cell r="A37" t="str">
            <v>OTHER - Municipaltiy / Non-Profit</v>
          </cell>
        </row>
        <row r="38">
          <cell r="A38" t="str">
            <v>Other Elective Offices</v>
          </cell>
        </row>
        <row r="39">
          <cell r="A39" t="str">
            <v>Polytech</v>
          </cell>
        </row>
        <row r="40">
          <cell r="A40" t="str">
            <v>Red Clay School Dist</v>
          </cell>
        </row>
        <row r="41">
          <cell r="A41" t="str">
            <v>Seaford School Dist</v>
          </cell>
        </row>
        <row r="42">
          <cell r="A42" t="str">
            <v>Smyrna School Dist</v>
          </cell>
        </row>
        <row r="43">
          <cell r="A43" t="str">
            <v>Sussex Tech School Dist</v>
          </cell>
        </row>
        <row r="44">
          <cell r="A44" t="str">
            <v>Woodbridge School Dist</v>
          </cell>
        </row>
      </sheetData>
      <sheetData sheetId="5">
        <row r="2">
          <cell r="A2" t="str">
            <v>State Agency</v>
          </cell>
        </row>
        <row r="3">
          <cell r="A3" t="str">
            <v>School</v>
          </cell>
        </row>
        <row r="4">
          <cell r="A4"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govt@tscti.com" TargetMode="External" /><Relationship Id="rId2" Type="http://schemas.openxmlformats.org/officeDocument/2006/relationships/hyperlink" Target="mailto:karolina.plan@tscti.com" TargetMode="External" /><Relationship Id="rId3" Type="http://schemas.openxmlformats.org/officeDocument/2006/relationships/hyperlink" Target="mailto:karolina.plan@tscti.com" TargetMode="External" /><Relationship Id="rId4" Type="http://schemas.openxmlformats.org/officeDocument/2006/relationships/hyperlink" Target="mailto:karolina.plan@tscti.com" TargetMode="External" /><Relationship Id="rId5" Type="http://schemas.openxmlformats.org/officeDocument/2006/relationships/hyperlink" Target="mailto:dd@abacuscorporation.com" TargetMode="External" /><Relationship Id="rId6" Type="http://schemas.openxmlformats.org/officeDocument/2006/relationships/hyperlink" Target="mailto:dd@abacuscorporation.com" TargetMode="External" /><Relationship Id="rId7" Type="http://schemas.openxmlformats.org/officeDocument/2006/relationships/hyperlink" Target="mailto:dd@abacuscorporation.com" TargetMode="External" /><Relationship Id="rId8" Type="http://schemas.openxmlformats.org/officeDocument/2006/relationships/hyperlink" Target="mailto:dd@abacuscorporation.com" TargetMode="External" /><Relationship Id="rId9" Type="http://schemas.openxmlformats.org/officeDocument/2006/relationships/hyperlink" Target="mailto:rfaber@acrocorp.com" TargetMode="External" /><Relationship Id="rId10" Type="http://schemas.openxmlformats.org/officeDocument/2006/relationships/hyperlink" Target="mailto:dsullivan@acrocorp.com" TargetMode="External" /><Relationship Id="rId11" Type="http://schemas.openxmlformats.org/officeDocument/2006/relationships/hyperlink" Target="mailto:tnau@acrocorp.com" TargetMode="External" /><Relationship Id="rId12" Type="http://schemas.openxmlformats.org/officeDocument/2006/relationships/hyperlink" Target="mailto:DTSTEMPS@COMCAST.NET" TargetMode="External" /><Relationship Id="rId13" Type="http://schemas.openxmlformats.org/officeDocument/2006/relationships/hyperlink" Target="mailto:DTSTEMPS@COMCAST.NET" TargetMode="External" /><Relationship Id="rId14" Type="http://schemas.openxmlformats.org/officeDocument/2006/relationships/hyperlink" Target="mailto:DTSTEMPS@COMCAST.NET" TargetMode="External" /><Relationship Id="rId15" Type="http://schemas.openxmlformats.org/officeDocument/2006/relationships/hyperlink" Target="mailto:DTSTEMPS@COMCAST.NET" TargetMode="External" /><Relationship Id="rId16" Type="http://schemas.openxmlformats.org/officeDocument/2006/relationships/hyperlink" Target="mailto:rpatel@deltatg.com" TargetMode="External" /><Relationship Id="rId17" Type="http://schemas.openxmlformats.org/officeDocument/2006/relationships/hyperlink" Target="mailto:swalsh@deltatg.com" TargetMode="External" /><Relationship Id="rId18" Type="http://schemas.openxmlformats.org/officeDocument/2006/relationships/hyperlink" Target="mailto:swalsh@deltatg.com" TargetMode="External" /><Relationship Id="rId19" Type="http://schemas.openxmlformats.org/officeDocument/2006/relationships/hyperlink" Target="mailto:swalsh@deltatg.com" TargetMode="External" /><Relationship Id="rId20" Type="http://schemas.openxmlformats.org/officeDocument/2006/relationships/hyperlink" Target="mailto:jlatshaw@depaulindustries.com" TargetMode="External" /><Relationship Id="rId21" Type="http://schemas.openxmlformats.org/officeDocument/2006/relationships/hyperlink" Target="mailto:ngray@depaulindustries.com" TargetMode="External" /><Relationship Id="rId22" Type="http://schemas.openxmlformats.org/officeDocument/2006/relationships/hyperlink" Target="mailto:ngray@depaulindustries.com" TargetMode="External" /><Relationship Id="rId23" Type="http://schemas.openxmlformats.org/officeDocument/2006/relationships/hyperlink" Target="mailto:ngray@depaulindustries.com" TargetMode="External" /><Relationship Id="rId24" Type="http://schemas.openxmlformats.org/officeDocument/2006/relationships/hyperlink" Target="mailto:dave.rodier@expresspros.com" TargetMode="External" /><Relationship Id="rId25" Type="http://schemas.openxmlformats.org/officeDocument/2006/relationships/hyperlink" Target="mailto:kimberly.waltz@expresspros.com" TargetMode="External" /><Relationship Id="rId26" Type="http://schemas.openxmlformats.org/officeDocument/2006/relationships/hyperlink" Target="mailto:znichols@goodwillde.org" TargetMode="External" /><Relationship Id="rId27" Type="http://schemas.openxmlformats.org/officeDocument/2006/relationships/hyperlink" Target="mailto:hgoher@goodwillde.org" TargetMode="External" /><Relationship Id="rId28" Type="http://schemas.openxmlformats.org/officeDocument/2006/relationships/hyperlink" Target="mailto:ekirkland@goodwillde.org" TargetMode="External" /><Relationship Id="rId29" Type="http://schemas.openxmlformats.org/officeDocument/2006/relationships/hyperlink" Target="mailto:znichols@goodwillde.org" TargetMode="External" /><Relationship Id="rId30" Type="http://schemas.openxmlformats.org/officeDocument/2006/relationships/hyperlink" Target="mailto:mcooks@premierstaffingsource.com" TargetMode="External" /><Relationship Id="rId31" Type="http://schemas.openxmlformats.org/officeDocument/2006/relationships/hyperlink" Target="mailto:eharris@premierstaffingsourc.com" TargetMode="External" /><Relationship Id="rId32" Type="http://schemas.openxmlformats.org/officeDocument/2006/relationships/hyperlink" Target="mailto:jcooks@premierstaffingsource.com" TargetMode="External" /><Relationship Id="rId33" Type="http://schemas.openxmlformats.org/officeDocument/2006/relationships/hyperlink" Target="mailto:sharris@premierstaffingsource.com" TargetMode="External" /><Relationship Id="rId34" Type="http://schemas.openxmlformats.org/officeDocument/2006/relationships/hyperlink" Target="mailto:govt@usitsol.com" TargetMode="External" /><Relationship Id="rId35" Type="http://schemas.openxmlformats.org/officeDocument/2006/relationships/hyperlink" Target="mailto:govt@usitsol.com" TargetMode="External" /><Relationship Id="rId36" Type="http://schemas.openxmlformats.org/officeDocument/2006/relationships/hyperlink" Target="mailto:govt@usitsol.com" TargetMode="External" /><Relationship Id="rId37" Type="http://schemas.openxmlformats.org/officeDocument/2006/relationships/hyperlink" Target="mailto:govt@usitsol.com" TargetMode="External" /><Relationship Id="rId38" Type="http://schemas.openxmlformats.org/officeDocument/2006/relationships/hyperlink" Target="mailto:pbeane@abilitynetworkde.org" TargetMode="External" /><Relationship Id="rId39" Type="http://schemas.openxmlformats.org/officeDocument/2006/relationships/hyperlink" Target="mailto:pbeane@abilitynetworkde.org" TargetMode="External" /><Relationship Id="rId40" Type="http://schemas.openxmlformats.org/officeDocument/2006/relationships/hyperlink" Target="http://64.150.177.129/staffing/delarf/ClientRegistration/ClientRegistrationDelarf.aspx" TargetMode="External" /><Relationship Id="rId41" Type="http://schemas.openxmlformats.org/officeDocument/2006/relationships/hyperlink" Target="http://64.150.177.129/staffing/delarf/ClientRegistration/ClientRegistrationDelarf.aspx" TargetMode="External" /><Relationship Id="rId42" Type="http://schemas.openxmlformats.org/officeDocument/2006/relationships/hyperlink" Target="http://64.150.177.129/staffing/delarf/ClientRegistration/ClientRegistrationDelarf.aspx" TargetMode="External" /><Relationship Id="rId4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C17"/>
  <sheetViews>
    <sheetView tabSelected="1" zoomScalePageLayoutView="0" workbookViewId="0" topLeftCell="A1">
      <selection activeCell="A1" sqref="A1:C1"/>
    </sheetView>
  </sheetViews>
  <sheetFormatPr defaultColWidth="9.140625" defaultRowHeight="15"/>
  <cols>
    <col min="1" max="1" width="31.00390625" style="0" bestFit="1" customWidth="1"/>
    <col min="2" max="2" width="67.421875" style="0" bestFit="1" customWidth="1"/>
    <col min="3" max="3" width="8.8515625" style="122" customWidth="1"/>
  </cols>
  <sheetData>
    <row r="1" spans="1:3" ht="58.5" customHeight="1">
      <c r="A1" s="166" t="s">
        <v>268</v>
      </c>
      <c r="B1" s="166"/>
      <c r="C1" s="166"/>
    </row>
    <row r="2" spans="1:3" ht="14.25">
      <c r="A2" s="10"/>
      <c r="B2" s="10"/>
      <c r="C2" s="121"/>
    </row>
    <row r="3" spans="1:3" ht="57.75" customHeight="1">
      <c r="A3" s="166" t="s">
        <v>269</v>
      </c>
      <c r="B3" s="166"/>
      <c r="C3" s="166"/>
    </row>
    <row r="4" spans="1:3" ht="14.25">
      <c r="A4" s="10"/>
      <c r="B4" s="10"/>
      <c r="C4" s="121"/>
    </row>
    <row r="5" spans="1:3" ht="14.25" customHeight="1">
      <c r="A5" s="166" t="s">
        <v>270</v>
      </c>
      <c r="B5" s="166"/>
      <c r="C5" s="166"/>
    </row>
    <row r="6" spans="1:2" ht="14.25">
      <c r="A6" s="2"/>
      <c r="B6" s="2"/>
    </row>
    <row r="7" spans="1:3" ht="14.25">
      <c r="A7" s="165" t="s">
        <v>271</v>
      </c>
      <c r="B7" s="165"/>
      <c r="C7" s="165"/>
    </row>
    <row r="8" spans="1:3" s="2" customFormat="1" ht="14.25">
      <c r="A8" s="26" t="s">
        <v>298</v>
      </c>
      <c r="B8" s="26" t="s">
        <v>299</v>
      </c>
      <c r="C8" s="26" t="s">
        <v>300</v>
      </c>
    </row>
    <row r="9" spans="1:2" ht="14.25">
      <c r="A9" s="1" t="s">
        <v>272</v>
      </c>
      <c r="B9" s="2"/>
    </row>
    <row r="10" spans="1:2" ht="14.25">
      <c r="A10" s="1" t="s">
        <v>273</v>
      </c>
      <c r="B10" s="2"/>
    </row>
    <row r="11" spans="1:2" ht="14.25">
      <c r="A11" s="1" t="s">
        <v>274</v>
      </c>
      <c r="B11" s="2"/>
    </row>
    <row r="12" spans="1:2" ht="14.25">
      <c r="A12" s="2"/>
      <c r="B12" s="2"/>
    </row>
    <row r="13" spans="1:3" ht="14.25">
      <c r="A13" s="165" t="s">
        <v>275</v>
      </c>
      <c r="B13" s="165"/>
      <c r="C13" s="165"/>
    </row>
    <row r="14" spans="1:3" s="2" customFormat="1" ht="14.25">
      <c r="A14" s="26" t="s">
        <v>298</v>
      </c>
      <c r="B14" s="26" t="s">
        <v>299</v>
      </c>
      <c r="C14" s="26" t="s">
        <v>300</v>
      </c>
    </row>
    <row r="15" spans="1:2" ht="14.25">
      <c r="A15" s="1" t="s">
        <v>276</v>
      </c>
      <c r="B15" s="2"/>
    </row>
    <row r="16" spans="1:2" ht="14.25">
      <c r="A16" s="1" t="s">
        <v>277</v>
      </c>
      <c r="B16" s="2"/>
    </row>
    <row r="17" spans="1:2" ht="14.25">
      <c r="A17" s="1" t="s">
        <v>278</v>
      </c>
      <c r="B17" s="2"/>
    </row>
  </sheetData>
  <sheetProtection/>
  <mergeCells count="5">
    <mergeCell ref="A13:C13"/>
    <mergeCell ref="A7:C7"/>
    <mergeCell ref="A5:C5"/>
    <mergeCell ref="A3:C3"/>
    <mergeCell ref="A1:C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39"/>
  <sheetViews>
    <sheetView zoomScalePageLayoutView="0" workbookViewId="0" topLeftCell="A1">
      <selection activeCell="B6" sqref="B6"/>
    </sheetView>
  </sheetViews>
  <sheetFormatPr defaultColWidth="9.140625" defaultRowHeight="13.5" customHeight="1"/>
  <cols>
    <col min="1" max="1" width="32.28125" style="2" customWidth="1"/>
    <col min="2" max="13" width="30.7109375" style="2" customWidth="1"/>
  </cols>
  <sheetData>
    <row r="1" spans="1:13" ht="13.5" customHeight="1">
      <c r="A1" s="120" t="s">
        <v>11</v>
      </c>
      <c r="B1" s="119"/>
      <c r="C1" s="119"/>
      <c r="D1"/>
      <c r="E1"/>
      <c r="H1"/>
      <c r="I1"/>
      <c r="J1"/>
      <c r="K1"/>
      <c r="M1"/>
    </row>
    <row r="2" spans="1:13" ht="13.5" customHeight="1">
      <c r="A2" s="1"/>
      <c r="B2" s="1"/>
      <c r="C2" s="1"/>
      <c r="D2" s="1"/>
      <c r="E2" s="1"/>
      <c r="F2" s="1"/>
      <c r="G2" s="1"/>
      <c r="H2" s="1"/>
      <c r="I2" s="1"/>
      <c r="J2" s="1"/>
      <c r="K2" s="1"/>
      <c r="L2" s="1"/>
      <c r="M2" s="1"/>
    </row>
    <row r="3" spans="1:13" s="8" customFormat="1" ht="60.75" customHeight="1">
      <c r="A3" s="123" t="s">
        <v>12</v>
      </c>
      <c r="B3" s="248" t="s">
        <v>327</v>
      </c>
      <c r="C3" s="124" t="s">
        <v>4</v>
      </c>
      <c r="D3" s="125" t="s">
        <v>1</v>
      </c>
      <c r="E3" s="126" t="s">
        <v>7</v>
      </c>
      <c r="F3" s="127" t="s">
        <v>8</v>
      </c>
      <c r="G3" s="128" t="s">
        <v>182</v>
      </c>
      <c r="H3" s="129" t="s">
        <v>6</v>
      </c>
      <c r="I3" s="130" t="s">
        <v>3</v>
      </c>
      <c r="J3" s="131" t="s">
        <v>301</v>
      </c>
      <c r="K3" s="132" t="s">
        <v>238</v>
      </c>
      <c r="L3" s="133" t="s">
        <v>302</v>
      </c>
      <c r="M3" s="134" t="s">
        <v>0</v>
      </c>
    </row>
    <row r="4" spans="1:13" s="2" customFormat="1" ht="13.5" customHeight="1">
      <c r="A4" s="11" t="s">
        <v>279</v>
      </c>
      <c r="B4" s="105" t="s">
        <v>328</v>
      </c>
      <c r="C4" s="106" t="s">
        <v>287</v>
      </c>
      <c r="D4" s="107" t="s">
        <v>288</v>
      </c>
      <c r="E4" s="108" t="s">
        <v>289</v>
      </c>
      <c r="F4" s="109" t="s">
        <v>290</v>
      </c>
      <c r="G4" s="110" t="s">
        <v>291</v>
      </c>
      <c r="H4" s="111" t="s">
        <v>292</v>
      </c>
      <c r="I4" s="112" t="s">
        <v>293</v>
      </c>
      <c r="J4" s="113" t="s">
        <v>294</v>
      </c>
      <c r="K4" s="114" t="s">
        <v>295</v>
      </c>
      <c r="L4" s="115" t="s">
        <v>296</v>
      </c>
      <c r="M4" s="116" t="s">
        <v>297</v>
      </c>
    </row>
    <row r="5" spans="1:13" s="150" customFormat="1" ht="13.5" customHeight="1">
      <c r="A5" s="138" t="s">
        <v>280</v>
      </c>
      <c r="B5" s="249" t="s">
        <v>329</v>
      </c>
      <c r="C5" s="139" t="s">
        <v>313</v>
      </c>
      <c r="D5" s="140" t="s">
        <v>314</v>
      </c>
      <c r="E5" s="141" t="s">
        <v>315</v>
      </c>
      <c r="F5" s="142" t="s">
        <v>316</v>
      </c>
      <c r="G5" s="143" t="s">
        <v>317</v>
      </c>
      <c r="H5" s="144" t="s">
        <v>325</v>
      </c>
      <c r="I5" s="145" t="s">
        <v>318</v>
      </c>
      <c r="J5" s="146" t="s">
        <v>319</v>
      </c>
      <c r="K5" s="147" t="s">
        <v>320</v>
      </c>
      <c r="L5" s="148" t="s">
        <v>326</v>
      </c>
      <c r="M5" s="149" t="s">
        <v>321</v>
      </c>
    </row>
    <row r="6" spans="1:13" s="2" customFormat="1" ht="13.5" customHeight="1">
      <c r="A6" s="1"/>
      <c r="B6" s="1"/>
      <c r="C6" s="1"/>
      <c r="D6" s="1"/>
      <c r="E6" s="1"/>
      <c r="F6" s="1"/>
      <c r="G6" s="1"/>
      <c r="H6" s="1"/>
      <c r="I6" s="1"/>
      <c r="J6" s="1"/>
      <c r="K6" s="1"/>
      <c r="L6" s="1"/>
      <c r="M6" s="1"/>
    </row>
    <row r="7" spans="1:3" s="2" customFormat="1" ht="13.5" customHeight="1">
      <c r="A7" s="118" t="s">
        <v>282</v>
      </c>
      <c r="B7" s="117"/>
      <c r="C7" s="117"/>
    </row>
    <row r="8" spans="1:13" ht="13.5" customHeight="1">
      <c r="A8" s="11" t="s">
        <v>281</v>
      </c>
      <c r="B8" s="29" t="s">
        <v>305</v>
      </c>
      <c r="C8" s="31" t="s">
        <v>13</v>
      </c>
      <c r="D8" s="35" t="s">
        <v>127</v>
      </c>
      <c r="E8" s="37" t="s">
        <v>139</v>
      </c>
      <c r="F8" s="45" t="s">
        <v>171</v>
      </c>
      <c r="G8" s="54" t="s">
        <v>183</v>
      </c>
      <c r="H8" s="56" t="s">
        <v>195</v>
      </c>
      <c r="I8" s="62" t="s">
        <v>209</v>
      </c>
      <c r="J8" s="64" t="s">
        <v>220</v>
      </c>
      <c r="K8" s="46" t="s">
        <v>239</v>
      </c>
      <c r="L8" s="70" t="s">
        <v>156</v>
      </c>
      <c r="M8" s="83" t="s">
        <v>255</v>
      </c>
    </row>
    <row r="9" spans="1:13" ht="13.5" customHeight="1">
      <c r="A9" s="11" t="s">
        <v>14</v>
      </c>
      <c r="B9" s="137" t="s">
        <v>312</v>
      </c>
      <c r="C9" s="31" t="s">
        <v>15</v>
      </c>
      <c r="D9" s="35" t="s">
        <v>128</v>
      </c>
      <c r="E9" s="37" t="s">
        <v>140</v>
      </c>
      <c r="F9" s="45" t="s">
        <v>172</v>
      </c>
      <c r="G9" s="54" t="s">
        <v>184</v>
      </c>
      <c r="H9" s="56" t="s">
        <v>196</v>
      </c>
      <c r="I9" s="62" t="s">
        <v>210</v>
      </c>
      <c r="J9" s="64" t="s">
        <v>221</v>
      </c>
      <c r="K9" s="46" t="s">
        <v>240</v>
      </c>
      <c r="L9" s="70" t="s">
        <v>157</v>
      </c>
      <c r="M9" s="83" t="s">
        <v>256</v>
      </c>
    </row>
    <row r="10" spans="1:13" ht="13.5" customHeight="1">
      <c r="A10" s="11" t="s">
        <v>16</v>
      </c>
      <c r="B10" s="28" t="s">
        <v>306</v>
      </c>
      <c r="C10" s="32" t="s">
        <v>17</v>
      </c>
      <c r="D10" s="36" t="s">
        <v>129</v>
      </c>
      <c r="E10" s="38" t="s">
        <v>141</v>
      </c>
      <c r="F10" s="50" t="s">
        <v>173</v>
      </c>
      <c r="G10" s="55" t="s">
        <v>185</v>
      </c>
      <c r="H10" s="57" t="s">
        <v>197</v>
      </c>
      <c r="I10" s="63" t="s">
        <v>211</v>
      </c>
      <c r="J10" s="65" t="s">
        <v>222</v>
      </c>
      <c r="K10" s="47" t="s">
        <v>241</v>
      </c>
      <c r="L10" s="75" t="s">
        <v>158</v>
      </c>
      <c r="M10" s="84" t="s">
        <v>257</v>
      </c>
    </row>
    <row r="11" spans="1:13" ht="13.5" customHeight="1">
      <c r="A11" s="1"/>
      <c r="B11" s="1"/>
      <c r="C11" s="1"/>
      <c r="D11" s="1"/>
      <c r="E11" s="1"/>
      <c r="F11" s="1"/>
      <c r="G11" s="1"/>
      <c r="H11" s="1"/>
      <c r="I11" s="1"/>
      <c r="J11" s="1"/>
      <c r="K11" s="1"/>
      <c r="L11" s="1"/>
      <c r="M11" s="1"/>
    </row>
    <row r="12" spans="1:13" ht="13.5" customHeight="1">
      <c r="A12" s="118" t="s">
        <v>18</v>
      </c>
      <c r="B12" s="117"/>
      <c r="C12" s="117"/>
      <c r="D12"/>
      <c r="E12"/>
      <c r="H12"/>
      <c r="I12"/>
      <c r="J12"/>
      <c r="K12"/>
      <c r="M12"/>
    </row>
    <row r="13" spans="1:13" ht="13.5" customHeight="1">
      <c r="A13" s="167" t="s">
        <v>283</v>
      </c>
      <c r="B13" s="167"/>
      <c r="C13" s="167"/>
      <c r="D13"/>
      <c r="E13"/>
      <c r="H13"/>
      <c r="I13"/>
      <c r="J13"/>
      <c r="K13"/>
      <c r="M13"/>
    </row>
    <row r="14" spans="1:13" ht="13.5" customHeight="1">
      <c r="A14" s="12" t="s">
        <v>19</v>
      </c>
      <c r="B14" s="29" t="s">
        <v>305</v>
      </c>
      <c r="C14" s="31" t="s">
        <v>20</v>
      </c>
      <c r="D14" s="35" t="s">
        <v>127</v>
      </c>
      <c r="E14" s="37" t="s">
        <v>142</v>
      </c>
      <c r="F14" s="45" t="s">
        <v>171</v>
      </c>
      <c r="G14" s="54" t="s">
        <v>186</v>
      </c>
      <c r="H14" s="56" t="s">
        <v>198</v>
      </c>
      <c r="I14" s="62" t="s">
        <v>212</v>
      </c>
      <c r="J14" s="64" t="s">
        <v>223</v>
      </c>
      <c r="K14" s="46" t="s">
        <v>242</v>
      </c>
      <c r="L14" s="70" t="s">
        <v>159</v>
      </c>
      <c r="M14" s="83" t="s">
        <v>258</v>
      </c>
    </row>
    <row r="15" spans="1:13" ht="13.5" customHeight="1">
      <c r="A15" s="12" t="s">
        <v>21</v>
      </c>
      <c r="B15" s="137" t="s">
        <v>312</v>
      </c>
      <c r="C15" s="31" t="s">
        <v>22</v>
      </c>
      <c r="D15" s="35" t="s">
        <v>128</v>
      </c>
      <c r="E15" s="37" t="s">
        <v>143</v>
      </c>
      <c r="F15" s="45" t="s">
        <v>172</v>
      </c>
      <c r="G15" s="54" t="s">
        <v>187</v>
      </c>
      <c r="H15" s="56" t="s">
        <v>199</v>
      </c>
      <c r="I15" s="62" t="s">
        <v>210</v>
      </c>
      <c r="J15" s="64" t="s">
        <v>224</v>
      </c>
      <c r="K15" s="46" t="s">
        <v>240</v>
      </c>
      <c r="L15" s="70" t="s">
        <v>160</v>
      </c>
      <c r="M15" s="83" t="s">
        <v>256</v>
      </c>
    </row>
    <row r="16" spans="1:13" ht="13.5" customHeight="1">
      <c r="A16" s="12" t="s">
        <v>23</v>
      </c>
      <c r="B16" s="28" t="s">
        <v>306</v>
      </c>
      <c r="C16" s="32" t="s">
        <v>24</v>
      </c>
      <c r="D16" s="36" t="s">
        <v>129</v>
      </c>
      <c r="E16" s="38" t="s">
        <v>144</v>
      </c>
      <c r="F16" s="50" t="s">
        <v>173</v>
      </c>
      <c r="G16" s="55" t="s">
        <v>188</v>
      </c>
      <c r="H16" s="57" t="s">
        <v>200</v>
      </c>
      <c r="I16" s="63" t="s">
        <v>213</v>
      </c>
      <c r="J16" s="65" t="s">
        <v>225</v>
      </c>
      <c r="K16" s="47" t="s">
        <v>243</v>
      </c>
      <c r="L16" s="70" t="s">
        <v>161</v>
      </c>
      <c r="M16" s="83" t="s">
        <v>257</v>
      </c>
    </row>
    <row r="17" spans="1:13" ht="13.5" customHeight="1">
      <c r="A17" s="13" t="s">
        <v>25</v>
      </c>
      <c r="B17" s="27" t="s">
        <v>307</v>
      </c>
      <c r="C17" s="31" t="s">
        <v>26</v>
      </c>
      <c r="D17" s="35" t="s">
        <v>130</v>
      </c>
      <c r="E17" s="37"/>
      <c r="F17" s="45" t="s">
        <v>46</v>
      </c>
      <c r="G17" s="54" t="s">
        <v>2</v>
      </c>
      <c r="H17" s="56" t="s">
        <v>26</v>
      </c>
      <c r="I17" s="62" t="s">
        <v>130</v>
      </c>
      <c r="J17" s="64" t="s">
        <v>226</v>
      </c>
      <c r="K17" s="46" t="s">
        <v>130</v>
      </c>
      <c r="L17" s="70"/>
      <c r="M17" s="83" t="s">
        <v>26</v>
      </c>
    </row>
    <row r="18" spans="1:13" ht="13.5" customHeight="1">
      <c r="A18" s="14" t="s">
        <v>19</v>
      </c>
      <c r="B18" s="27"/>
      <c r="C18" s="31" t="s">
        <v>20</v>
      </c>
      <c r="D18" s="35" t="s">
        <v>127</v>
      </c>
      <c r="E18" s="37" t="s">
        <v>146</v>
      </c>
      <c r="F18" s="45" t="s">
        <v>171</v>
      </c>
      <c r="G18" s="54" t="s">
        <v>186</v>
      </c>
      <c r="H18" s="56" t="s">
        <v>198</v>
      </c>
      <c r="I18" s="62" t="s">
        <v>212</v>
      </c>
      <c r="J18" s="64" t="s">
        <v>227</v>
      </c>
      <c r="K18" s="46" t="s">
        <v>244</v>
      </c>
      <c r="L18" s="70" t="s">
        <v>162</v>
      </c>
      <c r="M18" s="83" t="s">
        <v>258</v>
      </c>
    </row>
    <row r="19" spans="1:13" ht="13.5" customHeight="1">
      <c r="A19" s="14" t="s">
        <v>21</v>
      </c>
      <c r="B19" s="27"/>
      <c r="C19" s="31" t="s">
        <v>22</v>
      </c>
      <c r="D19" s="35" t="s">
        <v>128</v>
      </c>
      <c r="E19" s="37" t="s">
        <v>147</v>
      </c>
      <c r="F19" s="45" t="s">
        <v>172</v>
      </c>
      <c r="G19" s="54" t="s">
        <v>187</v>
      </c>
      <c r="H19" s="56" t="s">
        <v>199</v>
      </c>
      <c r="I19" s="62" t="s">
        <v>210</v>
      </c>
      <c r="J19" s="64" t="s">
        <v>228</v>
      </c>
      <c r="K19" s="46" t="s">
        <v>240</v>
      </c>
      <c r="L19" s="70" t="s">
        <v>163</v>
      </c>
      <c r="M19" s="83" t="s">
        <v>256</v>
      </c>
    </row>
    <row r="20" spans="1:13" ht="13.5" customHeight="1">
      <c r="A20" s="14" t="s">
        <v>23</v>
      </c>
      <c r="B20" s="28"/>
      <c r="C20" s="32" t="s">
        <v>24</v>
      </c>
      <c r="D20" s="36" t="s">
        <v>129</v>
      </c>
      <c r="E20" s="38" t="s">
        <v>148</v>
      </c>
      <c r="F20" s="50" t="s">
        <v>173</v>
      </c>
      <c r="G20" s="55" t="s">
        <v>188</v>
      </c>
      <c r="H20" s="57" t="s">
        <v>200</v>
      </c>
      <c r="I20" s="62" t="s">
        <v>213</v>
      </c>
      <c r="J20" s="65" t="s">
        <v>229</v>
      </c>
      <c r="K20" s="47" t="s">
        <v>245</v>
      </c>
      <c r="L20" s="70" t="s">
        <v>164</v>
      </c>
      <c r="M20" s="83" t="s">
        <v>257</v>
      </c>
    </row>
    <row r="21" spans="1:13" ht="13.5" customHeight="1">
      <c r="A21" s="14" t="s">
        <v>25</v>
      </c>
      <c r="B21" s="27"/>
      <c r="C21" s="31" t="s">
        <v>27</v>
      </c>
      <c r="D21" s="35" t="s">
        <v>131</v>
      </c>
      <c r="E21" s="37"/>
      <c r="F21" s="45" t="s">
        <v>124</v>
      </c>
      <c r="G21" s="54" t="s">
        <v>170</v>
      </c>
      <c r="H21" s="56" t="s">
        <v>27</v>
      </c>
      <c r="I21" s="62" t="s">
        <v>131</v>
      </c>
      <c r="J21" s="64" t="s">
        <v>26</v>
      </c>
      <c r="K21" s="46" t="s">
        <v>131</v>
      </c>
      <c r="L21" s="70"/>
      <c r="M21" s="83" t="s">
        <v>27</v>
      </c>
    </row>
    <row r="22" spans="1:13" ht="13.5" customHeight="1">
      <c r="A22" s="12" t="s">
        <v>19</v>
      </c>
      <c r="B22" s="27"/>
      <c r="C22" s="31" t="s">
        <v>20</v>
      </c>
      <c r="D22" s="35" t="s">
        <v>127</v>
      </c>
      <c r="E22" s="37"/>
      <c r="F22" s="43" t="s">
        <v>171</v>
      </c>
      <c r="G22" s="54" t="s">
        <v>186</v>
      </c>
      <c r="H22" s="56" t="s">
        <v>198</v>
      </c>
      <c r="I22" s="62" t="s">
        <v>212</v>
      </c>
      <c r="J22" s="64" t="s">
        <v>220</v>
      </c>
      <c r="K22" s="46" t="s">
        <v>246</v>
      </c>
      <c r="L22" s="70"/>
      <c r="M22" s="83" t="s">
        <v>258</v>
      </c>
    </row>
    <row r="23" spans="1:13" ht="13.5" customHeight="1">
      <c r="A23" s="12" t="s">
        <v>21</v>
      </c>
      <c r="B23" s="27"/>
      <c r="C23" s="31" t="s">
        <v>22</v>
      </c>
      <c r="D23" s="35" t="s">
        <v>128</v>
      </c>
      <c r="E23" s="37"/>
      <c r="F23" s="43" t="s">
        <v>172</v>
      </c>
      <c r="G23" s="54" t="s">
        <v>187</v>
      </c>
      <c r="H23" s="56" t="s">
        <v>199</v>
      </c>
      <c r="I23" s="62" t="s">
        <v>210</v>
      </c>
      <c r="J23" s="64" t="s">
        <v>230</v>
      </c>
      <c r="K23" s="46" t="s">
        <v>240</v>
      </c>
      <c r="L23" s="70"/>
      <c r="M23" s="83" t="s">
        <v>256</v>
      </c>
    </row>
    <row r="24" spans="1:13" ht="13.5" customHeight="1">
      <c r="A24" s="12" t="s">
        <v>23</v>
      </c>
      <c r="B24" s="28"/>
      <c r="C24" s="32" t="s">
        <v>24</v>
      </c>
      <c r="D24" s="36" t="s">
        <v>129</v>
      </c>
      <c r="E24" s="37"/>
      <c r="F24" s="43" t="s">
        <v>173</v>
      </c>
      <c r="G24" s="55" t="s">
        <v>188</v>
      </c>
      <c r="H24" s="57" t="s">
        <v>200</v>
      </c>
      <c r="I24" s="62" t="s">
        <v>213</v>
      </c>
      <c r="J24" s="65" t="s">
        <v>222</v>
      </c>
      <c r="K24" s="47" t="s">
        <v>247</v>
      </c>
      <c r="L24" s="70"/>
      <c r="M24" s="83" t="s">
        <v>257</v>
      </c>
    </row>
    <row r="25" spans="1:13" ht="13.5" customHeight="1">
      <c r="A25" s="13" t="s">
        <v>25</v>
      </c>
      <c r="B25" s="27"/>
      <c r="C25" s="31" t="s">
        <v>28</v>
      </c>
      <c r="D25" s="35" t="s">
        <v>132</v>
      </c>
      <c r="E25" s="37"/>
      <c r="F25" s="43" t="s">
        <v>125</v>
      </c>
      <c r="G25" s="54" t="s">
        <v>132</v>
      </c>
      <c r="H25" s="56" t="s">
        <v>28</v>
      </c>
      <c r="I25" s="62" t="s">
        <v>132</v>
      </c>
      <c r="J25" s="64" t="s">
        <v>231</v>
      </c>
      <c r="K25" s="46" t="s">
        <v>132</v>
      </c>
      <c r="L25" s="70"/>
      <c r="M25" s="83" t="s">
        <v>28</v>
      </c>
    </row>
    <row r="27" spans="1:13" ht="13.5" customHeight="1">
      <c r="A27" s="118" t="s">
        <v>29</v>
      </c>
      <c r="B27" s="117"/>
      <c r="C27" s="117"/>
      <c r="D27"/>
      <c r="E27"/>
      <c r="H27"/>
      <c r="I27"/>
      <c r="J27"/>
      <c r="K27"/>
      <c r="M27"/>
    </row>
    <row r="28" spans="1:13" ht="13.5" customHeight="1">
      <c r="A28" s="5" t="s">
        <v>31</v>
      </c>
      <c r="B28" s="29"/>
      <c r="C28" s="33" t="s">
        <v>32</v>
      </c>
      <c r="D28" s="35" t="s">
        <v>133</v>
      </c>
      <c r="E28" s="39" t="s">
        <v>149</v>
      </c>
      <c r="F28" s="52" t="s">
        <v>174</v>
      </c>
      <c r="G28" s="54" t="s">
        <v>189</v>
      </c>
      <c r="H28" s="58" t="s">
        <v>201</v>
      </c>
      <c r="I28" s="20" t="s">
        <v>214</v>
      </c>
      <c r="J28" s="66" t="s">
        <v>232</v>
      </c>
      <c r="K28" s="48" t="s">
        <v>248</v>
      </c>
      <c r="L28" s="71" t="s">
        <v>165</v>
      </c>
      <c r="M28" s="85" t="s">
        <v>259</v>
      </c>
    </row>
    <row r="29" spans="1:13" ht="13.5" customHeight="1">
      <c r="A29" s="7" t="s">
        <v>33</v>
      </c>
      <c r="B29" s="135" t="s">
        <v>308</v>
      </c>
      <c r="C29" s="18" t="s">
        <v>34</v>
      </c>
      <c r="D29" s="35" t="s">
        <v>134</v>
      </c>
      <c r="E29" s="40" t="s">
        <v>150</v>
      </c>
      <c r="F29" s="53" t="s">
        <v>175</v>
      </c>
      <c r="G29" s="54" t="s">
        <v>190</v>
      </c>
      <c r="H29" s="58" t="s">
        <v>202</v>
      </c>
      <c r="I29" s="20" t="s">
        <v>215</v>
      </c>
      <c r="J29" s="67" t="s">
        <v>233</v>
      </c>
      <c r="K29" s="49" t="s">
        <v>249</v>
      </c>
      <c r="L29" s="71" t="s">
        <v>166</v>
      </c>
      <c r="M29" s="85" t="s">
        <v>260</v>
      </c>
    </row>
    <row r="30" spans="1:13" ht="13.5" customHeight="1">
      <c r="A30" s="7" t="s">
        <v>35</v>
      </c>
      <c r="B30" s="136" t="s">
        <v>309</v>
      </c>
      <c r="C30" s="33" t="s">
        <v>36</v>
      </c>
      <c r="D30" s="35" t="s">
        <v>135</v>
      </c>
      <c r="E30" s="39" t="s">
        <v>151</v>
      </c>
      <c r="F30" s="50" t="s">
        <v>176</v>
      </c>
      <c r="G30" s="54" t="s">
        <v>191</v>
      </c>
      <c r="H30" s="59" t="s">
        <v>203</v>
      </c>
      <c r="I30" s="20" t="s">
        <v>216</v>
      </c>
      <c r="J30" s="66" t="s">
        <v>234</v>
      </c>
      <c r="K30" s="48" t="s">
        <v>250</v>
      </c>
      <c r="L30" s="72" t="s">
        <v>167</v>
      </c>
      <c r="M30" s="86" t="s">
        <v>261</v>
      </c>
    </row>
    <row r="31" spans="1:13" ht="13.5" customHeight="1">
      <c r="A31" s="7" t="s">
        <v>37</v>
      </c>
      <c r="B31" s="29"/>
      <c r="C31" s="33" t="s">
        <v>38</v>
      </c>
      <c r="D31" s="35" t="s">
        <v>136</v>
      </c>
      <c r="E31" s="39" t="s">
        <v>152</v>
      </c>
      <c r="F31" s="45" t="s">
        <v>177</v>
      </c>
      <c r="G31" s="54" t="s">
        <v>192</v>
      </c>
      <c r="H31" s="59" t="s">
        <v>204</v>
      </c>
      <c r="I31" s="20" t="s">
        <v>169</v>
      </c>
      <c r="J31" s="67" t="s">
        <v>235</v>
      </c>
      <c r="K31" s="49" t="s">
        <v>169</v>
      </c>
      <c r="L31" s="71" t="s">
        <v>136</v>
      </c>
      <c r="M31" s="85" t="s">
        <v>262</v>
      </c>
    </row>
    <row r="33" spans="1:13" ht="13.5" customHeight="1">
      <c r="A33" s="118" t="s">
        <v>39</v>
      </c>
      <c r="B33" s="117"/>
      <c r="C33" s="117"/>
      <c r="D33"/>
      <c r="E33"/>
      <c r="H33"/>
      <c r="I33"/>
      <c r="J33"/>
      <c r="K33"/>
      <c r="M33"/>
    </row>
    <row r="34" spans="1:13" ht="13.5" customHeight="1">
      <c r="A34" s="167" t="s">
        <v>30</v>
      </c>
      <c r="B34" s="167"/>
      <c r="C34" s="167"/>
      <c r="D34"/>
      <c r="E34"/>
      <c r="H34"/>
      <c r="I34"/>
      <c r="J34"/>
      <c r="K34"/>
      <c r="M34"/>
    </row>
    <row r="35" spans="1:13" s="164" customFormat="1" ht="13.5" customHeight="1">
      <c r="A35" s="151" t="s">
        <v>322</v>
      </c>
      <c r="B35" s="152" t="s">
        <v>310</v>
      </c>
      <c r="C35" s="153" t="s">
        <v>310</v>
      </c>
      <c r="D35" s="154" t="s">
        <v>310</v>
      </c>
      <c r="E35" s="155" t="s">
        <v>323</v>
      </c>
      <c r="F35" s="156" t="s">
        <v>310</v>
      </c>
      <c r="G35" s="157" t="s">
        <v>310</v>
      </c>
      <c r="H35" s="158" t="s">
        <v>310</v>
      </c>
      <c r="I35" s="159" t="s">
        <v>310</v>
      </c>
      <c r="J35" s="160" t="s">
        <v>310</v>
      </c>
      <c r="K35" s="161" t="s">
        <v>310</v>
      </c>
      <c r="L35" s="162" t="s">
        <v>324</v>
      </c>
      <c r="M35" s="163" t="s">
        <v>310</v>
      </c>
    </row>
    <row r="36" spans="1:13" ht="13.5" customHeight="1">
      <c r="A36" s="15" t="s">
        <v>40</v>
      </c>
      <c r="B36" s="27" t="s">
        <v>311</v>
      </c>
      <c r="C36" s="31" t="s">
        <v>41</v>
      </c>
      <c r="D36" s="35" t="s">
        <v>137</v>
      </c>
      <c r="E36" s="41" t="s">
        <v>153</v>
      </c>
      <c r="F36" s="45" t="s">
        <v>178</v>
      </c>
      <c r="G36" s="54" t="s">
        <v>193</v>
      </c>
      <c r="H36" s="60" t="s">
        <v>205</v>
      </c>
      <c r="I36" s="62" t="s">
        <v>217</v>
      </c>
      <c r="J36" s="68" t="s">
        <v>236</v>
      </c>
      <c r="K36" s="46" t="s">
        <v>251</v>
      </c>
      <c r="L36" s="73" t="s">
        <v>168</v>
      </c>
      <c r="M36" s="87" t="s">
        <v>263</v>
      </c>
    </row>
    <row r="37" spans="1:13" ht="13.5" customHeight="1">
      <c r="A37" s="15" t="s">
        <v>42</v>
      </c>
      <c r="B37" s="137" t="s">
        <v>312</v>
      </c>
      <c r="C37" s="19" t="s">
        <v>43</v>
      </c>
      <c r="D37" s="35" t="s">
        <v>138</v>
      </c>
      <c r="E37" s="41" t="s">
        <v>154</v>
      </c>
      <c r="F37" s="43" t="s">
        <v>179</v>
      </c>
      <c r="G37" s="54" t="s">
        <v>145</v>
      </c>
      <c r="H37" s="60" t="s">
        <v>206</v>
      </c>
      <c r="I37" s="62" t="s">
        <v>145</v>
      </c>
      <c r="J37" s="68" t="s">
        <v>237</v>
      </c>
      <c r="K37" s="46" t="s">
        <v>252</v>
      </c>
      <c r="L37" s="74"/>
      <c r="M37" s="88" t="s">
        <v>264</v>
      </c>
    </row>
    <row r="38" spans="1:13" ht="13.5" customHeight="1">
      <c r="A38" s="9" t="s">
        <v>44</v>
      </c>
      <c r="B38" s="30"/>
      <c r="C38" s="34">
        <v>3.75</v>
      </c>
      <c r="D38" s="35" t="s">
        <v>9</v>
      </c>
      <c r="E38" s="42">
        <v>90</v>
      </c>
      <c r="F38" s="51" t="s">
        <v>180</v>
      </c>
      <c r="G38" s="54">
        <v>10</v>
      </c>
      <c r="H38" s="61" t="s">
        <v>207</v>
      </c>
      <c r="I38" s="62" t="s">
        <v>218</v>
      </c>
      <c r="J38" s="69">
        <v>0.01</v>
      </c>
      <c r="K38" s="46" t="s">
        <v>253</v>
      </c>
      <c r="L38" s="73">
        <v>0.0145</v>
      </c>
      <c r="M38" s="87" t="s">
        <v>265</v>
      </c>
    </row>
    <row r="39" spans="1:13" ht="13.5" customHeight="1">
      <c r="A39" s="7" t="s">
        <v>45</v>
      </c>
      <c r="B39" s="29"/>
      <c r="C39" s="33" t="s">
        <v>126</v>
      </c>
      <c r="D39" s="35" t="s">
        <v>10</v>
      </c>
      <c r="E39" s="39" t="s">
        <v>155</v>
      </c>
      <c r="F39" s="44" t="s">
        <v>181</v>
      </c>
      <c r="G39" s="54" t="s">
        <v>194</v>
      </c>
      <c r="H39" s="59" t="s">
        <v>208</v>
      </c>
      <c r="I39" s="20" t="s">
        <v>219</v>
      </c>
      <c r="J39" s="67" t="s">
        <v>10</v>
      </c>
      <c r="K39" s="48" t="s">
        <v>254</v>
      </c>
      <c r="L39" s="73" t="s">
        <v>266</v>
      </c>
      <c r="M39" s="87" t="s">
        <v>265</v>
      </c>
    </row>
  </sheetData>
  <sheetProtection/>
  <mergeCells count="2">
    <mergeCell ref="A34:C34"/>
    <mergeCell ref="A13:C13"/>
  </mergeCells>
  <hyperlinks>
    <hyperlink ref="C10" r:id="rId1" display="govt@tscti.com  "/>
    <hyperlink ref="C16" r:id="rId2" display="karolina.plan@tscti.com"/>
    <hyperlink ref="C20" r:id="rId3" display="karolina.plan@tscti.com"/>
    <hyperlink ref="C24" r:id="rId4" display="karolina.plan@tscti.com"/>
    <hyperlink ref="D10" r:id="rId5" display="dd@abacuscorporation.com"/>
    <hyperlink ref="D16" r:id="rId6" display="dd@abacuscorporation.com"/>
    <hyperlink ref="D20" r:id="rId7" display="dd@abacuscorporation.com"/>
    <hyperlink ref="D24" r:id="rId8" display="dd@abacuscorporation.com"/>
    <hyperlink ref="E10" r:id="rId9" display="rfaber@acrocorp.com"/>
    <hyperlink ref="E16" r:id="rId10" display="dsullivan@acrocorp.com"/>
    <hyperlink ref="E20" r:id="rId11" display="tnau@acrocorp.com"/>
    <hyperlink ref="F10" r:id="rId12" display="DTSTEMPS@COMCAST.NET"/>
    <hyperlink ref="F16" r:id="rId13" display="DTSTEMPS@COMCAST.NET"/>
    <hyperlink ref="F20" r:id="rId14" display="DTSTEMPS@COMCAST.NET"/>
    <hyperlink ref="F24" r:id="rId15" display="DTSTEMPS@COMCAST.NET"/>
    <hyperlink ref="G10" r:id="rId16" display="rpatel@deltatg.com"/>
    <hyperlink ref="G16" r:id="rId17" display="swalsh@deltatg.com"/>
    <hyperlink ref="G20" r:id="rId18" display="swalsh@deltatg.com"/>
    <hyperlink ref="G24" r:id="rId19" display="swalsh@deltatg.com"/>
    <hyperlink ref="H10" r:id="rId20" display="jlatshaw@depaulindustries.com"/>
    <hyperlink ref="H16" r:id="rId21" display="ngray@depaulindustries.com"/>
    <hyperlink ref="H20" r:id="rId22" display="ngray@depaulindustries.com"/>
    <hyperlink ref="H24" r:id="rId23" display="ngray@depaulindustries.com"/>
    <hyperlink ref="I10" r:id="rId24" display="dave.rodier@expresspros.com"/>
    <hyperlink ref="I16" r:id="rId25" display="kimberly.waltz@expresspros.com"/>
    <hyperlink ref="J10" r:id="rId26" display="znichols@goodwillde.org"/>
    <hyperlink ref="J16" r:id="rId27" display="hgoher@goodwillde.org"/>
    <hyperlink ref="J20" r:id="rId28" display="ekirkland@goodwillde.org"/>
    <hyperlink ref="J24" r:id="rId29" display="znichols@goodwillde.org"/>
    <hyperlink ref="K10" r:id="rId30" display="mcooks@premierstaffingsource.com"/>
    <hyperlink ref="K16" r:id="rId31" display="eharris@premierstaffingsourc.com"/>
    <hyperlink ref="K20" r:id="rId32" display="jcooks@premierstaffingsource.com"/>
    <hyperlink ref="K24" r:id="rId33" display="sharris@premierstaffingsource.com"/>
    <hyperlink ref="M10" r:id="rId34" display="govt@usitsol.com"/>
    <hyperlink ref="M16" r:id="rId35" display="govt@usitsol.com"/>
    <hyperlink ref="M20" r:id="rId36" display="govt@usitsol.com"/>
    <hyperlink ref="M24" r:id="rId37" display="govt@usitsol.com"/>
    <hyperlink ref="B10" r:id="rId38" display="pbeane@abilitynetworkde.org"/>
    <hyperlink ref="B16" r:id="rId39" display="pbeane@abilitynetworkde.org"/>
    <hyperlink ref="B37" r:id="rId40" display="A.N.D. Work Order"/>
    <hyperlink ref="B9" r:id="rId41" display="A.N.D. Work Order"/>
    <hyperlink ref="B15" r:id="rId42" display="A.N.D. Work Order"/>
  </hyperlinks>
  <printOptions/>
  <pageMargins left="0.7" right="0.7" top="0.75" bottom="0.75" header="0.3" footer="0.3"/>
  <pageSetup horizontalDpi="600" verticalDpi="600" orientation="portrait" r:id="rId43"/>
</worksheet>
</file>

<file path=xl/worksheets/sheet3.xml><?xml version="1.0" encoding="utf-8"?>
<worksheet xmlns="http://schemas.openxmlformats.org/spreadsheetml/2006/main" xmlns:r="http://schemas.openxmlformats.org/officeDocument/2006/relationships">
  <dimension ref="A1:BT74"/>
  <sheetViews>
    <sheetView zoomScalePageLayoutView="0" workbookViewId="0" topLeftCell="A1">
      <selection activeCell="A1" sqref="A1"/>
    </sheetView>
  </sheetViews>
  <sheetFormatPr defaultColWidth="9.140625" defaultRowHeight="15"/>
  <cols>
    <col min="1" max="1" width="54.28125" style="1" customWidth="1"/>
    <col min="2" max="5" width="10.00390625" style="17" customWidth="1"/>
    <col min="6" max="6" width="10.00390625" style="1" customWidth="1"/>
    <col min="7" max="7" width="1.7109375" style="1" customWidth="1"/>
    <col min="8" max="11" width="10.00390625" style="81" customWidth="1"/>
    <col min="12" max="12" width="10.00390625" style="1" customWidth="1"/>
    <col min="13" max="13" width="1.7109375" style="1" customWidth="1"/>
    <col min="14" max="17" width="10.00390625" style="81" customWidth="1"/>
    <col min="18" max="18" width="10.00390625" style="1" customWidth="1"/>
    <col min="19" max="19" width="1.7109375" style="1" customWidth="1"/>
    <col min="20" max="23" width="10.00390625" style="94" customWidth="1"/>
    <col min="24" max="24" width="10.00390625" style="1" customWidth="1"/>
    <col min="25" max="25" width="1.7109375" style="1" customWidth="1"/>
    <col min="26" max="29" width="10.00390625" style="81" customWidth="1"/>
    <col min="30" max="30" width="10.00390625" style="1" customWidth="1"/>
    <col min="31" max="31" width="1.7109375" style="1" customWidth="1"/>
    <col min="32" max="36" width="10.00390625" style="1" customWidth="1"/>
    <col min="37" max="37" width="1.7109375" style="1" customWidth="1"/>
    <col min="38" max="41" width="10.00390625" style="81" customWidth="1"/>
    <col min="42" max="42" width="10.00390625" style="1" customWidth="1"/>
    <col min="43" max="43" width="1.7109375" style="1" customWidth="1"/>
    <col min="44" max="47" width="10.00390625" style="81" customWidth="1"/>
    <col min="48" max="48" width="10.00390625" style="1" customWidth="1"/>
    <col min="49" max="49" width="1.7109375" style="1" customWidth="1"/>
    <col min="50" max="54" width="10.00390625" style="1" customWidth="1"/>
    <col min="55" max="55" width="1.7109375" style="1" customWidth="1"/>
    <col min="56" max="60" width="10.00390625" style="1" customWidth="1"/>
    <col min="61" max="61" width="1.7109375" style="1" customWidth="1"/>
    <col min="62" max="65" width="10.00390625" style="17" customWidth="1"/>
    <col min="66" max="66" width="10.00390625" style="1" customWidth="1"/>
    <col min="67" max="67" width="1.7109375" style="1" customWidth="1"/>
    <col min="68" max="72" width="10.00390625" style="1" customWidth="1"/>
    <col min="73" max="16384" width="8.8515625" style="1" customWidth="1"/>
  </cols>
  <sheetData>
    <row r="1" spans="1:72" ht="14.25">
      <c r="A1" s="25" t="s">
        <v>46</v>
      </c>
      <c r="B1" s="181" t="s">
        <v>286</v>
      </c>
      <c r="C1" s="182"/>
      <c r="D1" s="182"/>
      <c r="E1" s="182"/>
      <c r="F1" s="182"/>
      <c r="H1" s="175" t="s">
        <v>267</v>
      </c>
      <c r="I1" s="176"/>
      <c r="J1" s="176"/>
      <c r="K1" s="176"/>
      <c r="L1" s="176"/>
      <c r="N1" s="184" t="s">
        <v>1</v>
      </c>
      <c r="O1" s="185"/>
      <c r="P1" s="185"/>
      <c r="Q1" s="185"/>
      <c r="R1" s="185"/>
      <c r="T1" s="189" t="s">
        <v>7</v>
      </c>
      <c r="U1" s="190"/>
      <c r="V1" s="190"/>
      <c r="W1" s="190"/>
      <c r="X1" s="190"/>
      <c r="Z1" s="221" t="s">
        <v>8</v>
      </c>
      <c r="AA1" s="222"/>
      <c r="AB1" s="222"/>
      <c r="AC1" s="222"/>
      <c r="AD1" s="222"/>
      <c r="AF1" s="223" t="s">
        <v>303</v>
      </c>
      <c r="AG1" s="224"/>
      <c r="AH1" s="224"/>
      <c r="AI1" s="224"/>
      <c r="AJ1" s="224"/>
      <c r="AL1" s="225" t="s">
        <v>6</v>
      </c>
      <c r="AM1" s="226"/>
      <c r="AN1" s="226"/>
      <c r="AO1" s="226"/>
      <c r="AP1" s="226"/>
      <c r="AR1" s="230" t="s">
        <v>3</v>
      </c>
      <c r="AS1" s="231"/>
      <c r="AT1" s="231"/>
      <c r="AU1" s="231"/>
      <c r="AV1" s="231"/>
      <c r="AX1" s="232" t="s">
        <v>304</v>
      </c>
      <c r="AY1" s="233"/>
      <c r="AZ1" s="233"/>
      <c r="BA1" s="233"/>
      <c r="BB1" s="233"/>
      <c r="BD1" s="237" t="s">
        <v>5</v>
      </c>
      <c r="BE1" s="238"/>
      <c r="BF1" s="238"/>
      <c r="BG1" s="238"/>
      <c r="BH1" s="238"/>
      <c r="BJ1" s="192" t="s">
        <v>302</v>
      </c>
      <c r="BK1" s="193"/>
      <c r="BL1" s="193"/>
      <c r="BM1" s="193"/>
      <c r="BN1" s="193"/>
      <c r="BP1" s="171" t="s">
        <v>0</v>
      </c>
      <c r="BQ1" s="172"/>
      <c r="BR1" s="172"/>
      <c r="BS1" s="172"/>
      <c r="BT1" s="172"/>
    </row>
    <row r="2" spans="1:72" ht="14.25" customHeight="1">
      <c r="A2" s="177" t="s">
        <v>47</v>
      </c>
      <c r="B2" s="183" t="s">
        <v>48</v>
      </c>
      <c r="C2" s="183"/>
      <c r="D2" s="183"/>
      <c r="E2" s="183"/>
      <c r="F2" s="174" t="s">
        <v>49</v>
      </c>
      <c r="H2" s="180" t="s">
        <v>48</v>
      </c>
      <c r="I2" s="180"/>
      <c r="J2" s="180"/>
      <c r="K2" s="180"/>
      <c r="L2" s="174" t="s">
        <v>49</v>
      </c>
      <c r="N2" s="180" t="s">
        <v>48</v>
      </c>
      <c r="O2" s="180"/>
      <c r="P2" s="180"/>
      <c r="Q2" s="180"/>
      <c r="R2" s="174" t="s">
        <v>49</v>
      </c>
      <c r="T2" s="180" t="s">
        <v>48</v>
      </c>
      <c r="U2" s="180"/>
      <c r="V2" s="180"/>
      <c r="W2" s="180"/>
      <c r="X2" s="174" t="s">
        <v>49</v>
      </c>
      <c r="Z2" s="180" t="s">
        <v>48</v>
      </c>
      <c r="AA2" s="180"/>
      <c r="AB2" s="180"/>
      <c r="AC2" s="180"/>
      <c r="AD2" s="174" t="s">
        <v>49</v>
      </c>
      <c r="AF2" s="173" t="s">
        <v>48</v>
      </c>
      <c r="AG2" s="173"/>
      <c r="AH2" s="173"/>
      <c r="AI2" s="173"/>
      <c r="AJ2" s="174" t="s">
        <v>49</v>
      </c>
      <c r="AL2" s="180" t="s">
        <v>48</v>
      </c>
      <c r="AM2" s="180"/>
      <c r="AN2" s="180"/>
      <c r="AO2" s="180"/>
      <c r="AP2" s="174" t="s">
        <v>49</v>
      </c>
      <c r="AR2" s="180" t="s">
        <v>48</v>
      </c>
      <c r="AS2" s="180"/>
      <c r="AT2" s="180"/>
      <c r="AU2" s="180"/>
      <c r="AV2" s="174" t="s">
        <v>49</v>
      </c>
      <c r="AX2" s="173" t="s">
        <v>48</v>
      </c>
      <c r="AY2" s="173"/>
      <c r="AZ2" s="173"/>
      <c r="BA2" s="173"/>
      <c r="BB2" s="174" t="s">
        <v>49</v>
      </c>
      <c r="BD2" s="173" t="s">
        <v>48</v>
      </c>
      <c r="BE2" s="173"/>
      <c r="BF2" s="173"/>
      <c r="BG2" s="173"/>
      <c r="BH2" s="174" t="s">
        <v>49</v>
      </c>
      <c r="BJ2" s="183" t="s">
        <v>48</v>
      </c>
      <c r="BK2" s="183"/>
      <c r="BL2" s="183"/>
      <c r="BM2" s="183"/>
      <c r="BN2" s="174" t="s">
        <v>49</v>
      </c>
      <c r="BP2" s="173" t="s">
        <v>48</v>
      </c>
      <c r="BQ2" s="173"/>
      <c r="BR2" s="173"/>
      <c r="BS2" s="173"/>
      <c r="BT2" s="174" t="s">
        <v>49</v>
      </c>
    </row>
    <row r="3" spans="1:72" ht="14.25">
      <c r="A3" s="178"/>
      <c r="B3" s="183" t="s">
        <v>50</v>
      </c>
      <c r="C3" s="183"/>
      <c r="D3" s="183" t="s">
        <v>51</v>
      </c>
      <c r="E3" s="183"/>
      <c r="F3" s="174"/>
      <c r="H3" s="180" t="s">
        <v>50</v>
      </c>
      <c r="I3" s="180"/>
      <c r="J3" s="180" t="s">
        <v>51</v>
      </c>
      <c r="K3" s="180"/>
      <c r="L3" s="174"/>
      <c r="N3" s="180" t="s">
        <v>50</v>
      </c>
      <c r="O3" s="180"/>
      <c r="P3" s="180" t="s">
        <v>51</v>
      </c>
      <c r="Q3" s="180"/>
      <c r="R3" s="174"/>
      <c r="T3" s="191" t="s">
        <v>50</v>
      </c>
      <c r="U3" s="191"/>
      <c r="V3" s="191" t="s">
        <v>51</v>
      </c>
      <c r="W3" s="191"/>
      <c r="X3" s="174"/>
      <c r="Z3" s="180" t="s">
        <v>50</v>
      </c>
      <c r="AA3" s="180"/>
      <c r="AB3" s="180" t="s">
        <v>51</v>
      </c>
      <c r="AC3" s="180"/>
      <c r="AD3" s="174"/>
      <c r="AF3" s="173" t="s">
        <v>50</v>
      </c>
      <c r="AG3" s="173"/>
      <c r="AH3" s="173" t="s">
        <v>51</v>
      </c>
      <c r="AI3" s="173"/>
      <c r="AJ3" s="174"/>
      <c r="AL3" s="180" t="s">
        <v>50</v>
      </c>
      <c r="AM3" s="180"/>
      <c r="AN3" s="180" t="s">
        <v>51</v>
      </c>
      <c r="AO3" s="180"/>
      <c r="AP3" s="174"/>
      <c r="AR3" s="180" t="s">
        <v>50</v>
      </c>
      <c r="AS3" s="180"/>
      <c r="AT3" s="180" t="s">
        <v>51</v>
      </c>
      <c r="AU3" s="180"/>
      <c r="AV3" s="174"/>
      <c r="AX3" s="173" t="s">
        <v>50</v>
      </c>
      <c r="AY3" s="173"/>
      <c r="AZ3" s="173" t="s">
        <v>51</v>
      </c>
      <c r="BA3" s="173"/>
      <c r="BB3" s="174"/>
      <c r="BD3" s="173" t="s">
        <v>50</v>
      </c>
      <c r="BE3" s="173"/>
      <c r="BF3" s="173" t="s">
        <v>51</v>
      </c>
      <c r="BG3" s="173"/>
      <c r="BH3" s="174"/>
      <c r="BJ3" s="183" t="s">
        <v>50</v>
      </c>
      <c r="BK3" s="183"/>
      <c r="BL3" s="183" t="s">
        <v>51</v>
      </c>
      <c r="BM3" s="183"/>
      <c r="BN3" s="174"/>
      <c r="BP3" s="173" t="s">
        <v>50</v>
      </c>
      <c r="BQ3" s="173"/>
      <c r="BR3" s="173" t="s">
        <v>51</v>
      </c>
      <c r="BS3" s="173"/>
      <c r="BT3" s="174"/>
    </row>
    <row r="4" spans="1:72" ht="14.25">
      <c r="A4" s="179"/>
      <c r="B4" s="22" t="s">
        <v>52</v>
      </c>
      <c r="C4" s="22" t="s">
        <v>53</v>
      </c>
      <c r="D4" s="22" t="s">
        <v>52</v>
      </c>
      <c r="E4" s="22" t="s">
        <v>53</v>
      </c>
      <c r="F4" s="174"/>
      <c r="H4" s="77" t="s">
        <v>52</v>
      </c>
      <c r="I4" s="77" t="s">
        <v>53</v>
      </c>
      <c r="J4" s="77" t="s">
        <v>52</v>
      </c>
      <c r="K4" s="77" t="s">
        <v>53</v>
      </c>
      <c r="L4" s="174"/>
      <c r="N4" s="77" t="s">
        <v>52</v>
      </c>
      <c r="O4" s="77" t="s">
        <v>53</v>
      </c>
      <c r="P4" s="77" t="s">
        <v>52</v>
      </c>
      <c r="Q4" s="77" t="s">
        <v>53</v>
      </c>
      <c r="R4" s="174"/>
      <c r="T4" s="80" t="s">
        <v>52</v>
      </c>
      <c r="U4" s="80" t="s">
        <v>53</v>
      </c>
      <c r="V4" s="80" t="s">
        <v>52</v>
      </c>
      <c r="W4" s="80" t="s">
        <v>53</v>
      </c>
      <c r="X4" s="174"/>
      <c r="Z4" s="77" t="s">
        <v>52</v>
      </c>
      <c r="AA4" s="77" t="s">
        <v>53</v>
      </c>
      <c r="AB4" s="77" t="s">
        <v>52</v>
      </c>
      <c r="AC4" s="77" t="s">
        <v>53</v>
      </c>
      <c r="AD4" s="174"/>
      <c r="AF4" s="21" t="s">
        <v>52</v>
      </c>
      <c r="AG4" s="21" t="s">
        <v>53</v>
      </c>
      <c r="AH4" s="21" t="s">
        <v>52</v>
      </c>
      <c r="AI4" s="21" t="s">
        <v>53</v>
      </c>
      <c r="AJ4" s="174"/>
      <c r="AL4" s="77" t="s">
        <v>52</v>
      </c>
      <c r="AM4" s="77" t="s">
        <v>53</v>
      </c>
      <c r="AN4" s="77" t="s">
        <v>52</v>
      </c>
      <c r="AO4" s="77" t="s">
        <v>53</v>
      </c>
      <c r="AP4" s="174"/>
      <c r="AR4" s="77" t="s">
        <v>52</v>
      </c>
      <c r="AS4" s="77" t="s">
        <v>53</v>
      </c>
      <c r="AT4" s="77" t="s">
        <v>52</v>
      </c>
      <c r="AU4" s="77" t="s">
        <v>53</v>
      </c>
      <c r="AV4" s="174"/>
      <c r="AX4" s="21" t="s">
        <v>52</v>
      </c>
      <c r="AY4" s="21" t="s">
        <v>53</v>
      </c>
      <c r="AZ4" s="21" t="s">
        <v>52</v>
      </c>
      <c r="BA4" s="21" t="s">
        <v>53</v>
      </c>
      <c r="BB4" s="174"/>
      <c r="BD4" s="21" t="s">
        <v>52</v>
      </c>
      <c r="BE4" s="21" t="s">
        <v>53</v>
      </c>
      <c r="BF4" s="21" t="s">
        <v>52</v>
      </c>
      <c r="BG4" s="21" t="s">
        <v>53</v>
      </c>
      <c r="BH4" s="174"/>
      <c r="BJ4" s="22" t="s">
        <v>52</v>
      </c>
      <c r="BK4" s="22" t="s">
        <v>53</v>
      </c>
      <c r="BL4" s="22" t="s">
        <v>52</v>
      </c>
      <c r="BM4" s="22" t="s">
        <v>53</v>
      </c>
      <c r="BN4" s="174"/>
      <c r="BP4" s="21" t="s">
        <v>52</v>
      </c>
      <c r="BQ4" s="21" t="s">
        <v>53</v>
      </c>
      <c r="BR4" s="21" t="s">
        <v>52</v>
      </c>
      <c r="BS4" s="21" t="s">
        <v>53</v>
      </c>
      <c r="BT4" s="174"/>
    </row>
    <row r="5" spans="1:72" ht="14.25">
      <c r="A5" s="24" t="s">
        <v>54</v>
      </c>
      <c r="B5" s="168"/>
      <c r="C5" s="169"/>
      <c r="D5" s="169"/>
      <c r="E5" s="169"/>
      <c r="F5" s="170"/>
      <c r="H5" s="168"/>
      <c r="I5" s="169"/>
      <c r="J5" s="169"/>
      <c r="K5" s="169"/>
      <c r="L5" s="170"/>
      <c r="N5" s="168"/>
      <c r="O5" s="169"/>
      <c r="P5" s="169"/>
      <c r="Q5" s="169"/>
      <c r="R5" s="170"/>
      <c r="T5" s="173"/>
      <c r="U5" s="173"/>
      <c r="V5" s="173"/>
      <c r="W5" s="173"/>
      <c r="X5" s="173"/>
      <c r="Z5" s="168"/>
      <c r="AA5" s="169"/>
      <c r="AB5" s="169"/>
      <c r="AC5" s="169"/>
      <c r="AD5" s="170"/>
      <c r="AF5" s="168"/>
      <c r="AG5" s="169"/>
      <c r="AH5" s="169"/>
      <c r="AI5" s="169"/>
      <c r="AJ5" s="170"/>
      <c r="AL5" s="168"/>
      <c r="AM5" s="169"/>
      <c r="AN5" s="169"/>
      <c r="AO5" s="169"/>
      <c r="AP5" s="170"/>
      <c r="AR5" s="168"/>
      <c r="AS5" s="169"/>
      <c r="AT5" s="169"/>
      <c r="AU5" s="169"/>
      <c r="AV5" s="170"/>
      <c r="AX5" s="168"/>
      <c r="AY5" s="169"/>
      <c r="AZ5" s="169"/>
      <c r="BA5" s="169"/>
      <c r="BB5" s="170"/>
      <c r="BD5" s="168"/>
      <c r="BE5" s="169"/>
      <c r="BF5" s="169"/>
      <c r="BG5" s="169"/>
      <c r="BH5" s="170"/>
      <c r="BJ5" s="168"/>
      <c r="BK5" s="169"/>
      <c r="BL5" s="169"/>
      <c r="BM5" s="169"/>
      <c r="BN5" s="170"/>
      <c r="BP5" s="168"/>
      <c r="BQ5" s="169"/>
      <c r="BR5" s="169"/>
      <c r="BS5" s="169"/>
      <c r="BT5" s="170"/>
    </row>
    <row r="6" spans="1:72" ht="14.25">
      <c r="A6" s="6" t="s">
        <v>55</v>
      </c>
      <c r="B6" s="104">
        <v>8.25</v>
      </c>
      <c r="C6" s="104">
        <v>10.45</v>
      </c>
      <c r="D6" s="104">
        <v>12.27</v>
      </c>
      <c r="E6" s="104">
        <v>15.49</v>
      </c>
      <c r="F6" s="16">
        <f aca="true" t="shared" si="0" ref="F6:F13">((D6+E6)/(B6+C6)-1)</f>
        <v>0.48449197860962556</v>
      </c>
      <c r="H6" s="234" t="s">
        <v>284</v>
      </c>
      <c r="I6" s="235"/>
      <c r="J6" s="235"/>
      <c r="K6" s="236"/>
      <c r="L6" s="16"/>
      <c r="N6" s="186" t="s">
        <v>284</v>
      </c>
      <c r="O6" s="187"/>
      <c r="P6" s="187"/>
      <c r="Q6" s="188"/>
      <c r="R6" s="16"/>
      <c r="T6" s="197" t="s">
        <v>284</v>
      </c>
      <c r="U6" s="198"/>
      <c r="V6" s="198"/>
      <c r="W6" s="199"/>
      <c r="X6" s="16"/>
      <c r="Z6" s="200" t="s">
        <v>284</v>
      </c>
      <c r="AA6" s="201"/>
      <c r="AB6" s="201"/>
      <c r="AC6" s="202"/>
      <c r="AD6" s="16"/>
      <c r="AF6" s="203" t="s">
        <v>284</v>
      </c>
      <c r="AG6" s="204"/>
      <c r="AH6" s="204"/>
      <c r="AI6" s="205"/>
      <c r="AJ6" s="16"/>
      <c r="AL6" s="206" t="s">
        <v>284</v>
      </c>
      <c r="AM6" s="207"/>
      <c r="AN6" s="207"/>
      <c r="AO6" s="208"/>
      <c r="AP6" s="16"/>
      <c r="AR6" s="209" t="s">
        <v>284</v>
      </c>
      <c r="AS6" s="210"/>
      <c r="AT6" s="210"/>
      <c r="AU6" s="211"/>
      <c r="AV6" s="93"/>
      <c r="AX6" s="212" t="s">
        <v>284</v>
      </c>
      <c r="AY6" s="213"/>
      <c r="AZ6" s="213"/>
      <c r="BA6" s="214"/>
      <c r="BB6" s="16"/>
      <c r="BD6" s="215" t="s">
        <v>284</v>
      </c>
      <c r="BE6" s="216"/>
      <c r="BF6" s="216"/>
      <c r="BG6" s="217"/>
      <c r="BH6" s="16"/>
      <c r="BJ6" s="218" t="s">
        <v>284</v>
      </c>
      <c r="BK6" s="219"/>
      <c r="BL6" s="219"/>
      <c r="BM6" s="220"/>
      <c r="BN6" s="16"/>
      <c r="BP6" s="194" t="s">
        <v>284</v>
      </c>
      <c r="BQ6" s="195"/>
      <c r="BR6" s="195"/>
      <c r="BS6" s="196"/>
      <c r="BT6" s="16"/>
    </row>
    <row r="7" spans="1:72" ht="14.25">
      <c r="A7" s="6" t="s">
        <v>56</v>
      </c>
      <c r="B7" s="104">
        <v>10.4</v>
      </c>
      <c r="C7" s="104">
        <v>13.53</v>
      </c>
      <c r="D7" s="104">
        <v>15.41</v>
      </c>
      <c r="E7" s="104">
        <v>20.05</v>
      </c>
      <c r="F7" s="16">
        <f t="shared" si="0"/>
        <v>0.481821980777267</v>
      </c>
      <c r="H7" s="234" t="s">
        <v>284</v>
      </c>
      <c r="I7" s="235"/>
      <c r="J7" s="235"/>
      <c r="K7" s="236"/>
      <c r="L7" s="16"/>
      <c r="N7" s="186" t="s">
        <v>284</v>
      </c>
      <c r="O7" s="187"/>
      <c r="P7" s="187"/>
      <c r="Q7" s="188"/>
      <c r="R7" s="16"/>
      <c r="T7" s="197" t="s">
        <v>284</v>
      </c>
      <c r="U7" s="198"/>
      <c r="V7" s="198"/>
      <c r="W7" s="199"/>
      <c r="X7" s="16"/>
      <c r="Z7" s="200" t="s">
        <v>284</v>
      </c>
      <c r="AA7" s="201"/>
      <c r="AB7" s="201"/>
      <c r="AC7" s="202"/>
      <c r="AD7" s="16"/>
      <c r="AF7" s="203" t="s">
        <v>284</v>
      </c>
      <c r="AG7" s="204"/>
      <c r="AH7" s="204"/>
      <c r="AI7" s="205"/>
      <c r="AJ7" s="16"/>
      <c r="AL7" s="206" t="s">
        <v>284</v>
      </c>
      <c r="AM7" s="207"/>
      <c r="AN7" s="207"/>
      <c r="AO7" s="208"/>
      <c r="AP7" s="16"/>
      <c r="AR7" s="209" t="s">
        <v>284</v>
      </c>
      <c r="AS7" s="210"/>
      <c r="AT7" s="210"/>
      <c r="AU7" s="211"/>
      <c r="AV7" s="93"/>
      <c r="AX7" s="212" t="s">
        <v>284</v>
      </c>
      <c r="AY7" s="213"/>
      <c r="AZ7" s="213"/>
      <c r="BA7" s="214"/>
      <c r="BB7" s="16"/>
      <c r="BD7" s="215" t="s">
        <v>284</v>
      </c>
      <c r="BE7" s="216"/>
      <c r="BF7" s="216"/>
      <c r="BG7" s="217"/>
      <c r="BH7" s="16"/>
      <c r="BJ7" s="218" t="s">
        <v>284</v>
      </c>
      <c r="BK7" s="219"/>
      <c r="BL7" s="219"/>
      <c r="BM7" s="220"/>
      <c r="BN7" s="16"/>
      <c r="BP7" s="194" t="s">
        <v>284</v>
      </c>
      <c r="BQ7" s="195"/>
      <c r="BR7" s="195"/>
      <c r="BS7" s="196"/>
      <c r="BT7" s="16"/>
    </row>
    <row r="8" spans="1:72" ht="14.25">
      <c r="A8" s="6" t="s">
        <v>57</v>
      </c>
      <c r="B8" s="104">
        <v>12.7</v>
      </c>
      <c r="C8" s="104">
        <v>15.3</v>
      </c>
      <c r="D8" s="104">
        <v>18.82</v>
      </c>
      <c r="E8" s="104">
        <v>22.67</v>
      </c>
      <c r="F8" s="16">
        <f t="shared" si="0"/>
        <v>0.48178571428571426</v>
      </c>
      <c r="H8" s="234" t="s">
        <v>284</v>
      </c>
      <c r="I8" s="235"/>
      <c r="J8" s="235"/>
      <c r="K8" s="236"/>
      <c r="L8" s="16"/>
      <c r="N8" s="186" t="s">
        <v>284</v>
      </c>
      <c r="O8" s="187"/>
      <c r="P8" s="187"/>
      <c r="Q8" s="188"/>
      <c r="R8" s="16"/>
      <c r="T8" s="197" t="s">
        <v>284</v>
      </c>
      <c r="U8" s="198"/>
      <c r="V8" s="198"/>
      <c r="W8" s="199"/>
      <c r="X8" s="16"/>
      <c r="Z8" s="200" t="s">
        <v>284</v>
      </c>
      <c r="AA8" s="201"/>
      <c r="AB8" s="201"/>
      <c r="AC8" s="202"/>
      <c r="AD8" s="16"/>
      <c r="AF8" s="203" t="s">
        <v>284</v>
      </c>
      <c r="AG8" s="204"/>
      <c r="AH8" s="204"/>
      <c r="AI8" s="205"/>
      <c r="AJ8" s="16"/>
      <c r="AL8" s="206" t="s">
        <v>284</v>
      </c>
      <c r="AM8" s="207"/>
      <c r="AN8" s="207"/>
      <c r="AO8" s="208"/>
      <c r="AP8" s="16"/>
      <c r="AR8" s="209" t="s">
        <v>284</v>
      </c>
      <c r="AS8" s="210"/>
      <c r="AT8" s="210"/>
      <c r="AU8" s="211"/>
      <c r="AV8" s="93"/>
      <c r="AX8" s="212" t="s">
        <v>284</v>
      </c>
      <c r="AY8" s="213"/>
      <c r="AZ8" s="213"/>
      <c r="BA8" s="214"/>
      <c r="BB8" s="16"/>
      <c r="BD8" s="215" t="s">
        <v>284</v>
      </c>
      <c r="BE8" s="216"/>
      <c r="BF8" s="216"/>
      <c r="BG8" s="217"/>
      <c r="BH8" s="16"/>
      <c r="BJ8" s="218" t="s">
        <v>284</v>
      </c>
      <c r="BK8" s="219"/>
      <c r="BL8" s="219"/>
      <c r="BM8" s="220"/>
      <c r="BN8" s="16"/>
      <c r="BP8" s="194" t="s">
        <v>284</v>
      </c>
      <c r="BQ8" s="195"/>
      <c r="BR8" s="195"/>
      <c r="BS8" s="196"/>
      <c r="BT8" s="16"/>
    </row>
    <row r="9" spans="1:72" ht="15" customHeight="1">
      <c r="A9" s="6" t="s">
        <v>58</v>
      </c>
      <c r="B9" s="104">
        <v>13.51</v>
      </c>
      <c r="C9" s="104">
        <v>15.59</v>
      </c>
      <c r="D9" s="104">
        <v>20.02</v>
      </c>
      <c r="E9" s="104">
        <v>23.1</v>
      </c>
      <c r="F9" s="16">
        <f t="shared" si="0"/>
        <v>0.4817869415807561</v>
      </c>
      <c r="H9" s="234" t="s">
        <v>284</v>
      </c>
      <c r="I9" s="235"/>
      <c r="J9" s="235"/>
      <c r="K9" s="236"/>
      <c r="L9" s="16"/>
      <c r="N9" s="186" t="s">
        <v>284</v>
      </c>
      <c r="O9" s="187"/>
      <c r="P9" s="187"/>
      <c r="Q9" s="188"/>
      <c r="R9" s="16"/>
      <c r="T9" s="197" t="s">
        <v>284</v>
      </c>
      <c r="U9" s="198"/>
      <c r="V9" s="198"/>
      <c r="W9" s="199"/>
      <c r="X9" s="16"/>
      <c r="Z9" s="200" t="s">
        <v>284</v>
      </c>
      <c r="AA9" s="201"/>
      <c r="AB9" s="201"/>
      <c r="AC9" s="202"/>
      <c r="AD9" s="16"/>
      <c r="AF9" s="203" t="s">
        <v>284</v>
      </c>
      <c r="AG9" s="204"/>
      <c r="AH9" s="204"/>
      <c r="AI9" s="205"/>
      <c r="AJ9" s="16"/>
      <c r="AL9" s="206" t="s">
        <v>284</v>
      </c>
      <c r="AM9" s="207"/>
      <c r="AN9" s="207"/>
      <c r="AO9" s="208"/>
      <c r="AP9" s="16"/>
      <c r="AR9" s="209" t="s">
        <v>284</v>
      </c>
      <c r="AS9" s="210"/>
      <c r="AT9" s="210"/>
      <c r="AU9" s="211"/>
      <c r="AV9" s="93"/>
      <c r="AX9" s="212" t="s">
        <v>284</v>
      </c>
      <c r="AY9" s="213"/>
      <c r="AZ9" s="213"/>
      <c r="BA9" s="214"/>
      <c r="BB9" s="16"/>
      <c r="BD9" s="215" t="s">
        <v>284</v>
      </c>
      <c r="BE9" s="216"/>
      <c r="BF9" s="216"/>
      <c r="BG9" s="217"/>
      <c r="BH9" s="16"/>
      <c r="BJ9" s="218" t="s">
        <v>284</v>
      </c>
      <c r="BK9" s="219"/>
      <c r="BL9" s="219"/>
      <c r="BM9" s="220"/>
      <c r="BN9" s="16"/>
      <c r="BP9" s="194" t="s">
        <v>284</v>
      </c>
      <c r="BQ9" s="195"/>
      <c r="BR9" s="195"/>
      <c r="BS9" s="196"/>
      <c r="BT9" s="16"/>
    </row>
    <row r="10" spans="1:72" ht="14.25">
      <c r="A10" s="6" t="s">
        <v>59</v>
      </c>
      <c r="B10" s="104">
        <v>8.25</v>
      </c>
      <c r="C10" s="104">
        <v>10.51</v>
      </c>
      <c r="D10" s="104">
        <v>12.23</v>
      </c>
      <c r="E10" s="104">
        <v>15.58</v>
      </c>
      <c r="F10" s="16">
        <f t="shared" si="0"/>
        <v>0.4824093816631132</v>
      </c>
      <c r="H10" s="234" t="s">
        <v>284</v>
      </c>
      <c r="I10" s="235"/>
      <c r="J10" s="235"/>
      <c r="K10" s="236"/>
      <c r="L10" s="16"/>
      <c r="N10" s="186" t="s">
        <v>284</v>
      </c>
      <c r="O10" s="187"/>
      <c r="P10" s="187"/>
      <c r="Q10" s="188"/>
      <c r="R10" s="16"/>
      <c r="T10" s="197" t="s">
        <v>284</v>
      </c>
      <c r="U10" s="198"/>
      <c r="V10" s="198"/>
      <c r="W10" s="199"/>
      <c r="X10" s="16"/>
      <c r="Z10" s="200" t="s">
        <v>284</v>
      </c>
      <c r="AA10" s="201"/>
      <c r="AB10" s="201"/>
      <c r="AC10" s="202"/>
      <c r="AD10" s="16"/>
      <c r="AF10" s="203" t="s">
        <v>284</v>
      </c>
      <c r="AG10" s="204"/>
      <c r="AH10" s="204"/>
      <c r="AI10" s="205"/>
      <c r="AJ10" s="16"/>
      <c r="AL10" s="206" t="s">
        <v>284</v>
      </c>
      <c r="AM10" s="207"/>
      <c r="AN10" s="207"/>
      <c r="AO10" s="208"/>
      <c r="AP10" s="16"/>
      <c r="AR10" s="209" t="s">
        <v>284</v>
      </c>
      <c r="AS10" s="210"/>
      <c r="AT10" s="210"/>
      <c r="AU10" s="211"/>
      <c r="AV10" s="93"/>
      <c r="AX10" s="212" t="s">
        <v>284</v>
      </c>
      <c r="AY10" s="213"/>
      <c r="AZ10" s="213"/>
      <c r="BA10" s="214"/>
      <c r="BB10" s="16"/>
      <c r="BD10" s="215" t="s">
        <v>284</v>
      </c>
      <c r="BE10" s="216"/>
      <c r="BF10" s="216"/>
      <c r="BG10" s="217"/>
      <c r="BH10" s="16"/>
      <c r="BJ10" s="218" t="s">
        <v>284</v>
      </c>
      <c r="BK10" s="219"/>
      <c r="BL10" s="219"/>
      <c r="BM10" s="220"/>
      <c r="BN10" s="16"/>
      <c r="BP10" s="194" t="s">
        <v>284</v>
      </c>
      <c r="BQ10" s="195"/>
      <c r="BR10" s="195"/>
      <c r="BS10" s="196"/>
      <c r="BT10" s="16"/>
    </row>
    <row r="11" spans="1:72" ht="14.25">
      <c r="A11" s="6" t="s">
        <v>60</v>
      </c>
      <c r="B11" s="104">
        <v>8.25</v>
      </c>
      <c r="C11" s="104">
        <v>11.33</v>
      </c>
      <c r="D11" s="104">
        <v>12.23</v>
      </c>
      <c r="E11" s="104">
        <v>16.79</v>
      </c>
      <c r="F11" s="16">
        <f t="shared" si="0"/>
        <v>0.4821246169560778</v>
      </c>
      <c r="H11" s="234" t="s">
        <v>284</v>
      </c>
      <c r="I11" s="235"/>
      <c r="J11" s="235"/>
      <c r="K11" s="236"/>
      <c r="L11" s="16"/>
      <c r="N11" s="186" t="s">
        <v>284</v>
      </c>
      <c r="O11" s="187"/>
      <c r="P11" s="187"/>
      <c r="Q11" s="188"/>
      <c r="R11" s="16"/>
      <c r="T11" s="197" t="s">
        <v>284</v>
      </c>
      <c r="U11" s="198"/>
      <c r="V11" s="198"/>
      <c r="W11" s="199"/>
      <c r="X11" s="16"/>
      <c r="Z11" s="200" t="s">
        <v>284</v>
      </c>
      <c r="AA11" s="201"/>
      <c r="AB11" s="201"/>
      <c r="AC11" s="202"/>
      <c r="AD11" s="16"/>
      <c r="AF11" s="203" t="s">
        <v>284</v>
      </c>
      <c r="AG11" s="204"/>
      <c r="AH11" s="204"/>
      <c r="AI11" s="205"/>
      <c r="AJ11" s="16"/>
      <c r="AL11" s="206" t="s">
        <v>284</v>
      </c>
      <c r="AM11" s="207"/>
      <c r="AN11" s="207"/>
      <c r="AO11" s="208"/>
      <c r="AP11" s="16"/>
      <c r="AR11" s="209" t="s">
        <v>284</v>
      </c>
      <c r="AS11" s="210"/>
      <c r="AT11" s="210"/>
      <c r="AU11" s="211"/>
      <c r="AV11" s="93"/>
      <c r="AX11" s="212" t="s">
        <v>284</v>
      </c>
      <c r="AY11" s="213"/>
      <c r="AZ11" s="213"/>
      <c r="BA11" s="214"/>
      <c r="BB11" s="16"/>
      <c r="BD11" s="215" t="s">
        <v>284</v>
      </c>
      <c r="BE11" s="216"/>
      <c r="BF11" s="216"/>
      <c r="BG11" s="217"/>
      <c r="BH11" s="16"/>
      <c r="BJ11" s="218" t="s">
        <v>284</v>
      </c>
      <c r="BK11" s="219"/>
      <c r="BL11" s="219"/>
      <c r="BM11" s="220"/>
      <c r="BN11" s="16"/>
      <c r="BP11" s="194" t="s">
        <v>284</v>
      </c>
      <c r="BQ11" s="195"/>
      <c r="BR11" s="195"/>
      <c r="BS11" s="196"/>
      <c r="BT11" s="16"/>
    </row>
    <row r="12" spans="1:72" ht="14.25">
      <c r="A12" s="6" t="s">
        <v>61</v>
      </c>
      <c r="B12" s="104">
        <v>11</v>
      </c>
      <c r="C12" s="104">
        <v>19.25</v>
      </c>
      <c r="D12" s="104">
        <v>16.3</v>
      </c>
      <c r="E12" s="104">
        <v>28.53</v>
      </c>
      <c r="F12" s="16">
        <f t="shared" si="0"/>
        <v>0.48198347107438</v>
      </c>
      <c r="H12" s="234" t="s">
        <v>284</v>
      </c>
      <c r="I12" s="235"/>
      <c r="J12" s="235"/>
      <c r="K12" s="236"/>
      <c r="L12" s="16"/>
      <c r="N12" s="186" t="s">
        <v>284</v>
      </c>
      <c r="O12" s="187"/>
      <c r="P12" s="187"/>
      <c r="Q12" s="188"/>
      <c r="R12" s="16"/>
      <c r="T12" s="197" t="s">
        <v>284</v>
      </c>
      <c r="U12" s="198"/>
      <c r="V12" s="198"/>
      <c r="W12" s="199"/>
      <c r="X12" s="16"/>
      <c r="Z12" s="200" t="s">
        <v>284</v>
      </c>
      <c r="AA12" s="201"/>
      <c r="AB12" s="201"/>
      <c r="AC12" s="202"/>
      <c r="AD12" s="16"/>
      <c r="AF12" s="203" t="s">
        <v>284</v>
      </c>
      <c r="AG12" s="204"/>
      <c r="AH12" s="204"/>
      <c r="AI12" s="205"/>
      <c r="AJ12" s="16"/>
      <c r="AL12" s="206" t="s">
        <v>284</v>
      </c>
      <c r="AM12" s="207"/>
      <c r="AN12" s="207"/>
      <c r="AO12" s="208"/>
      <c r="AP12" s="16"/>
      <c r="AR12" s="209" t="s">
        <v>284</v>
      </c>
      <c r="AS12" s="210"/>
      <c r="AT12" s="210"/>
      <c r="AU12" s="211"/>
      <c r="AV12" s="93"/>
      <c r="AX12" s="212" t="s">
        <v>284</v>
      </c>
      <c r="AY12" s="213"/>
      <c r="AZ12" s="213"/>
      <c r="BA12" s="214"/>
      <c r="BB12" s="16"/>
      <c r="BD12" s="215" t="s">
        <v>284</v>
      </c>
      <c r="BE12" s="216"/>
      <c r="BF12" s="216"/>
      <c r="BG12" s="217"/>
      <c r="BH12" s="16"/>
      <c r="BJ12" s="218" t="s">
        <v>284</v>
      </c>
      <c r="BK12" s="219"/>
      <c r="BL12" s="219"/>
      <c r="BM12" s="220"/>
      <c r="BN12" s="16"/>
      <c r="BP12" s="194" t="s">
        <v>284</v>
      </c>
      <c r="BQ12" s="195"/>
      <c r="BR12" s="195"/>
      <c r="BS12" s="196"/>
      <c r="BT12" s="16"/>
    </row>
    <row r="13" spans="1:72" ht="14.25">
      <c r="A13" s="6" t="s">
        <v>62</v>
      </c>
      <c r="B13" s="104">
        <v>8.5</v>
      </c>
      <c r="C13" s="104">
        <v>9.5</v>
      </c>
      <c r="D13" s="104">
        <v>12.6</v>
      </c>
      <c r="E13" s="104">
        <v>14.08</v>
      </c>
      <c r="F13" s="16">
        <f t="shared" si="0"/>
        <v>0.4822222222222221</v>
      </c>
      <c r="H13" s="234" t="s">
        <v>284</v>
      </c>
      <c r="I13" s="235"/>
      <c r="J13" s="235"/>
      <c r="K13" s="236"/>
      <c r="L13" s="16"/>
      <c r="N13" s="186" t="s">
        <v>284</v>
      </c>
      <c r="O13" s="187"/>
      <c r="P13" s="187"/>
      <c r="Q13" s="188"/>
      <c r="R13" s="16"/>
      <c r="T13" s="197" t="s">
        <v>284</v>
      </c>
      <c r="U13" s="198"/>
      <c r="V13" s="198"/>
      <c r="W13" s="199"/>
      <c r="X13" s="16"/>
      <c r="Z13" s="200" t="s">
        <v>284</v>
      </c>
      <c r="AA13" s="201"/>
      <c r="AB13" s="201"/>
      <c r="AC13" s="202"/>
      <c r="AD13" s="16"/>
      <c r="AF13" s="203" t="s">
        <v>284</v>
      </c>
      <c r="AG13" s="204"/>
      <c r="AH13" s="204"/>
      <c r="AI13" s="205"/>
      <c r="AJ13" s="16"/>
      <c r="AL13" s="206" t="s">
        <v>284</v>
      </c>
      <c r="AM13" s="207"/>
      <c r="AN13" s="207"/>
      <c r="AO13" s="208"/>
      <c r="AP13" s="16"/>
      <c r="AR13" s="209" t="s">
        <v>284</v>
      </c>
      <c r="AS13" s="210"/>
      <c r="AT13" s="210"/>
      <c r="AU13" s="211"/>
      <c r="AV13" s="93"/>
      <c r="AX13" s="212" t="s">
        <v>284</v>
      </c>
      <c r="AY13" s="213"/>
      <c r="AZ13" s="213"/>
      <c r="BA13" s="214"/>
      <c r="BB13" s="16"/>
      <c r="BD13" s="215" t="s">
        <v>284</v>
      </c>
      <c r="BE13" s="216"/>
      <c r="BF13" s="216"/>
      <c r="BG13" s="217"/>
      <c r="BH13" s="16"/>
      <c r="BJ13" s="218" t="s">
        <v>284</v>
      </c>
      <c r="BK13" s="219"/>
      <c r="BL13" s="219"/>
      <c r="BM13" s="220"/>
      <c r="BN13" s="16"/>
      <c r="BP13" s="194" t="s">
        <v>284</v>
      </c>
      <c r="BQ13" s="195"/>
      <c r="BR13" s="195"/>
      <c r="BS13" s="196"/>
      <c r="BT13" s="16"/>
    </row>
    <row r="14" spans="1:72" ht="14.25">
      <c r="A14" s="6" t="s">
        <v>63</v>
      </c>
      <c r="B14" s="104"/>
      <c r="C14" s="104"/>
      <c r="D14" s="104"/>
      <c r="E14" s="104"/>
      <c r="F14" s="16"/>
      <c r="H14" s="79">
        <v>10</v>
      </c>
      <c r="I14" s="79">
        <v>13</v>
      </c>
      <c r="J14" s="79">
        <f>H14*1.34</f>
        <v>13.4</v>
      </c>
      <c r="K14" s="79">
        <f>I14*1.34</f>
        <v>17.42</v>
      </c>
      <c r="L14" s="16">
        <f aca="true" t="shared" si="1" ref="L14:L58">((J14+K14)/(H14+I14)-1)</f>
        <v>0.3400000000000001</v>
      </c>
      <c r="N14" s="78">
        <v>9.5</v>
      </c>
      <c r="O14" s="78">
        <v>13.5</v>
      </c>
      <c r="P14" s="78">
        <v>12.82</v>
      </c>
      <c r="Q14" s="78">
        <v>18.22</v>
      </c>
      <c r="R14" s="16">
        <f aca="true" t="shared" si="2" ref="R14:R58">((P14+Q14)/(N14+O14)-1)</f>
        <v>0.3495652173913044</v>
      </c>
      <c r="T14" s="92">
        <v>14.237</v>
      </c>
      <c r="U14" s="92">
        <v>19.8605</v>
      </c>
      <c r="V14" s="92">
        <v>19.39</v>
      </c>
      <c r="W14" s="92">
        <v>26.882525054667784</v>
      </c>
      <c r="X14" s="16">
        <f>((V14+W14)/(T14+U14)-1)</f>
        <v>0.3570650356966871</v>
      </c>
      <c r="Z14" s="89">
        <v>10</v>
      </c>
      <c r="AA14" s="89">
        <v>11.25</v>
      </c>
      <c r="AB14" s="89">
        <v>13.6</v>
      </c>
      <c r="AC14" s="89">
        <v>15.3</v>
      </c>
      <c r="AD14" s="16">
        <f aca="true" t="shared" si="3" ref="AD14:AD58">((AB14+AC14)/(Z14+AA14)-1)</f>
        <v>0.3599999999999999</v>
      </c>
      <c r="AF14" s="90">
        <v>11</v>
      </c>
      <c r="AG14" s="90">
        <v>14</v>
      </c>
      <c r="AH14" s="90">
        <v>16.5</v>
      </c>
      <c r="AI14" s="90">
        <v>21</v>
      </c>
      <c r="AJ14" s="16">
        <f>((AH14+AI14)/(AF14+AG14)-1)</f>
        <v>0.5</v>
      </c>
      <c r="AL14" s="91">
        <v>9.24</v>
      </c>
      <c r="AM14" s="91">
        <v>11.45</v>
      </c>
      <c r="AN14" s="91">
        <f>AL14*1.39</f>
        <v>12.843599999999999</v>
      </c>
      <c r="AO14" s="91">
        <f>AM14*1.39</f>
        <v>15.915499999999998</v>
      </c>
      <c r="AP14" s="16">
        <f>((AN14+AO14)/(AL14+AM14)-1)</f>
        <v>0.3899999999999999</v>
      </c>
      <c r="AR14" s="96">
        <v>10</v>
      </c>
      <c r="AS14" s="96">
        <v>12.5</v>
      </c>
      <c r="AT14" s="95">
        <v>13.5</v>
      </c>
      <c r="AU14" s="95">
        <v>16.88</v>
      </c>
      <c r="AV14" s="16">
        <f aca="true" t="shared" si="4" ref="AV14:AV58">((AT14+AU14)/(AR14+AS14)-1)</f>
        <v>0.3502222222222222</v>
      </c>
      <c r="AX14" s="99">
        <v>10.5</v>
      </c>
      <c r="AY14" s="99">
        <v>14</v>
      </c>
      <c r="AZ14" s="99">
        <v>14.6</v>
      </c>
      <c r="BA14" s="99">
        <v>19.46</v>
      </c>
      <c r="BB14" s="16">
        <f aca="true" t="shared" si="5" ref="BB14:BB58">((AZ14+BA14)/(AX14+AY14)-1)</f>
        <v>0.3902040816326531</v>
      </c>
      <c r="BD14" s="100"/>
      <c r="BE14" s="100"/>
      <c r="BF14" s="100"/>
      <c r="BG14" s="100"/>
      <c r="BH14" s="16"/>
      <c r="BJ14" s="102"/>
      <c r="BK14" s="102"/>
      <c r="BL14" s="102"/>
      <c r="BM14" s="102"/>
      <c r="BN14" s="16"/>
      <c r="BP14" s="103">
        <v>10</v>
      </c>
      <c r="BQ14" s="103">
        <v>13</v>
      </c>
      <c r="BR14" s="103">
        <f>BP14*1.32</f>
        <v>13.200000000000001</v>
      </c>
      <c r="BS14" s="103">
        <f>BQ14*1.32</f>
        <v>17.16</v>
      </c>
      <c r="BT14" s="16">
        <f aca="true" t="shared" si="6" ref="BT14:BT58">((BR14+BS14)/(BP14+BQ14)-1)</f>
        <v>0.32000000000000006</v>
      </c>
    </row>
    <row r="15" spans="1:72" ht="14.25">
      <c r="A15" s="6" t="s">
        <v>64</v>
      </c>
      <c r="B15" s="104"/>
      <c r="C15" s="104"/>
      <c r="D15" s="104"/>
      <c r="E15" s="104"/>
      <c r="F15" s="16"/>
      <c r="H15" s="79">
        <v>11</v>
      </c>
      <c r="I15" s="79">
        <v>14</v>
      </c>
      <c r="J15" s="79">
        <f>H15*1.34</f>
        <v>14.74</v>
      </c>
      <c r="K15" s="79">
        <f>I15*1.34</f>
        <v>18.76</v>
      </c>
      <c r="L15" s="16">
        <f t="shared" si="1"/>
        <v>0.3400000000000001</v>
      </c>
      <c r="N15" s="78">
        <v>10</v>
      </c>
      <c r="O15" s="78">
        <v>14</v>
      </c>
      <c r="P15" s="78">
        <v>13.5</v>
      </c>
      <c r="Q15" s="78">
        <v>18.89</v>
      </c>
      <c r="R15" s="16">
        <f t="shared" si="2"/>
        <v>0.34958333333333336</v>
      </c>
      <c r="T15" s="92">
        <v>15.260499999999999</v>
      </c>
      <c r="U15" s="92">
        <v>21.447499999999998</v>
      </c>
      <c r="V15" s="92">
        <v>20.75</v>
      </c>
      <c r="W15" s="92">
        <v>28.98842030067283</v>
      </c>
      <c r="X15" s="16">
        <f>((V15+W15)/(T15+U15)-1)</f>
        <v>0.354974945534293</v>
      </c>
      <c r="Z15" s="89">
        <v>11.25</v>
      </c>
      <c r="AA15" s="89">
        <v>12.25</v>
      </c>
      <c r="AB15" s="89">
        <v>15.3</v>
      </c>
      <c r="AC15" s="89">
        <v>16.66</v>
      </c>
      <c r="AD15" s="16">
        <f t="shared" si="3"/>
        <v>0.3600000000000001</v>
      </c>
      <c r="AF15" s="90">
        <v>12</v>
      </c>
      <c r="AG15" s="90">
        <v>15</v>
      </c>
      <c r="AH15" s="90">
        <v>18</v>
      </c>
      <c r="AI15" s="90">
        <v>22.5</v>
      </c>
      <c r="AJ15" s="16">
        <f>((AH15+AI15)/(AF15+AG15)-1)</f>
        <v>0.5</v>
      </c>
      <c r="AL15" s="91">
        <v>10.1</v>
      </c>
      <c r="AM15" s="91">
        <v>12.34</v>
      </c>
      <c r="AN15" s="91">
        <f>AL15*1.39</f>
        <v>14.038999999999998</v>
      </c>
      <c r="AO15" s="91">
        <f>AM15*1.39</f>
        <v>17.1526</v>
      </c>
      <c r="AP15" s="16">
        <f>((AN15+AO15)/(AL15+AM15)-1)</f>
        <v>0.3900000000000001</v>
      </c>
      <c r="AR15" s="96">
        <v>10.5</v>
      </c>
      <c r="AS15" s="96">
        <v>13</v>
      </c>
      <c r="AT15" s="95">
        <v>14.18</v>
      </c>
      <c r="AU15" s="95">
        <v>17.55</v>
      </c>
      <c r="AV15" s="16">
        <f t="shared" si="4"/>
        <v>0.35021276595744677</v>
      </c>
      <c r="AX15" s="99">
        <v>11</v>
      </c>
      <c r="AY15" s="99">
        <v>17</v>
      </c>
      <c r="AZ15" s="99">
        <v>15.29</v>
      </c>
      <c r="BA15" s="99">
        <v>23.63</v>
      </c>
      <c r="BB15" s="16">
        <f t="shared" si="5"/>
        <v>0.3900000000000001</v>
      </c>
      <c r="BD15" s="100"/>
      <c r="BE15" s="100"/>
      <c r="BF15" s="100"/>
      <c r="BG15" s="100"/>
      <c r="BH15" s="16"/>
      <c r="BJ15" s="102"/>
      <c r="BK15" s="102"/>
      <c r="BL15" s="102"/>
      <c r="BM15" s="102"/>
      <c r="BN15" s="16"/>
      <c r="BP15" s="103">
        <v>11</v>
      </c>
      <c r="BQ15" s="103">
        <v>14</v>
      </c>
      <c r="BR15" s="103">
        <f>BP15*1.32</f>
        <v>14.520000000000001</v>
      </c>
      <c r="BS15" s="103">
        <f>BQ15*1.32</f>
        <v>18.48</v>
      </c>
      <c r="BT15" s="16">
        <f t="shared" si="6"/>
        <v>0.32000000000000006</v>
      </c>
    </row>
    <row r="16" spans="1:72" ht="14.25">
      <c r="A16" s="3" t="s">
        <v>65</v>
      </c>
      <c r="B16" s="104">
        <v>8.25</v>
      </c>
      <c r="C16" s="104">
        <v>10.56</v>
      </c>
      <c r="D16" s="104">
        <v>12.23</v>
      </c>
      <c r="E16" s="104">
        <v>15.65</v>
      </c>
      <c r="F16" s="16">
        <f aca="true" t="shared" si="7" ref="F16:F23">((D16+E16)/(B16+C16)-1)</f>
        <v>0.4821903242955874</v>
      </c>
      <c r="H16" s="234" t="s">
        <v>284</v>
      </c>
      <c r="I16" s="235"/>
      <c r="J16" s="235"/>
      <c r="K16" s="236"/>
      <c r="L16" s="16"/>
      <c r="N16" s="186" t="s">
        <v>284</v>
      </c>
      <c r="O16" s="187"/>
      <c r="P16" s="187"/>
      <c r="Q16" s="188"/>
      <c r="R16" s="16"/>
      <c r="T16" s="197" t="s">
        <v>284</v>
      </c>
      <c r="U16" s="198"/>
      <c r="V16" s="198"/>
      <c r="W16" s="199"/>
      <c r="X16" s="16"/>
      <c r="Z16" s="200" t="s">
        <v>284</v>
      </c>
      <c r="AA16" s="201"/>
      <c r="AB16" s="201"/>
      <c r="AC16" s="202"/>
      <c r="AD16" s="16"/>
      <c r="AF16" s="203" t="s">
        <v>284</v>
      </c>
      <c r="AG16" s="204"/>
      <c r="AH16" s="204"/>
      <c r="AI16" s="205"/>
      <c r="AJ16" s="16"/>
      <c r="AL16" s="206" t="s">
        <v>284</v>
      </c>
      <c r="AM16" s="207"/>
      <c r="AN16" s="207"/>
      <c r="AO16" s="208"/>
      <c r="AP16" s="16"/>
      <c r="AR16" s="209" t="s">
        <v>284</v>
      </c>
      <c r="AS16" s="210"/>
      <c r="AT16" s="210"/>
      <c r="AU16" s="211"/>
      <c r="AV16" s="93"/>
      <c r="AX16" s="212" t="s">
        <v>284</v>
      </c>
      <c r="AY16" s="213"/>
      <c r="AZ16" s="213"/>
      <c r="BA16" s="214"/>
      <c r="BB16" s="16"/>
      <c r="BD16" s="215" t="s">
        <v>284</v>
      </c>
      <c r="BE16" s="216"/>
      <c r="BF16" s="216"/>
      <c r="BG16" s="217"/>
      <c r="BH16" s="16"/>
      <c r="BJ16" s="218" t="s">
        <v>284</v>
      </c>
      <c r="BK16" s="219"/>
      <c r="BL16" s="219"/>
      <c r="BM16" s="220"/>
      <c r="BN16" s="16"/>
      <c r="BP16" s="194" t="s">
        <v>284</v>
      </c>
      <c r="BQ16" s="195"/>
      <c r="BR16" s="195"/>
      <c r="BS16" s="196"/>
      <c r="BT16" s="16"/>
    </row>
    <row r="17" spans="1:72" ht="14.25">
      <c r="A17" s="3" t="s">
        <v>66</v>
      </c>
      <c r="B17" s="104">
        <v>8.8</v>
      </c>
      <c r="C17" s="104">
        <v>11.5</v>
      </c>
      <c r="D17" s="104">
        <v>13.04</v>
      </c>
      <c r="E17" s="104">
        <v>17.05</v>
      </c>
      <c r="F17" s="16">
        <f t="shared" si="7"/>
        <v>0.4822660098522167</v>
      </c>
      <c r="H17" s="234" t="s">
        <v>284</v>
      </c>
      <c r="I17" s="235"/>
      <c r="J17" s="235"/>
      <c r="K17" s="236"/>
      <c r="L17" s="16"/>
      <c r="N17" s="186" t="s">
        <v>284</v>
      </c>
      <c r="O17" s="187"/>
      <c r="P17" s="187"/>
      <c r="Q17" s="188"/>
      <c r="R17" s="16"/>
      <c r="T17" s="197" t="s">
        <v>284</v>
      </c>
      <c r="U17" s="198"/>
      <c r="V17" s="198"/>
      <c r="W17" s="199"/>
      <c r="X17" s="16"/>
      <c r="Z17" s="200" t="s">
        <v>284</v>
      </c>
      <c r="AA17" s="201"/>
      <c r="AB17" s="201"/>
      <c r="AC17" s="202"/>
      <c r="AD17" s="16"/>
      <c r="AF17" s="203" t="s">
        <v>284</v>
      </c>
      <c r="AG17" s="204"/>
      <c r="AH17" s="204"/>
      <c r="AI17" s="205"/>
      <c r="AJ17" s="16"/>
      <c r="AL17" s="206" t="s">
        <v>284</v>
      </c>
      <c r="AM17" s="207"/>
      <c r="AN17" s="207"/>
      <c r="AO17" s="208"/>
      <c r="AP17" s="16"/>
      <c r="AR17" s="209" t="s">
        <v>284</v>
      </c>
      <c r="AS17" s="210"/>
      <c r="AT17" s="210"/>
      <c r="AU17" s="211"/>
      <c r="AV17" s="93"/>
      <c r="AX17" s="212" t="s">
        <v>284</v>
      </c>
      <c r="AY17" s="213"/>
      <c r="AZ17" s="213"/>
      <c r="BA17" s="214"/>
      <c r="BB17" s="16"/>
      <c r="BD17" s="215" t="s">
        <v>284</v>
      </c>
      <c r="BE17" s="216"/>
      <c r="BF17" s="216"/>
      <c r="BG17" s="217"/>
      <c r="BH17" s="16"/>
      <c r="BJ17" s="218" t="s">
        <v>284</v>
      </c>
      <c r="BK17" s="219"/>
      <c r="BL17" s="219"/>
      <c r="BM17" s="220"/>
      <c r="BN17" s="16"/>
      <c r="BP17" s="194" t="s">
        <v>284</v>
      </c>
      <c r="BQ17" s="195"/>
      <c r="BR17" s="195"/>
      <c r="BS17" s="196"/>
      <c r="BT17" s="16"/>
    </row>
    <row r="18" spans="1:72" ht="14.25">
      <c r="A18" s="3" t="s">
        <v>67</v>
      </c>
      <c r="B18" s="104">
        <v>8.8</v>
      </c>
      <c r="C18" s="104">
        <v>10.82</v>
      </c>
      <c r="D18" s="104">
        <v>13.04</v>
      </c>
      <c r="E18" s="104">
        <v>16.04</v>
      </c>
      <c r="F18" s="16">
        <f t="shared" si="7"/>
        <v>0.4821610601427113</v>
      </c>
      <c r="H18" s="234" t="s">
        <v>284</v>
      </c>
      <c r="I18" s="235"/>
      <c r="J18" s="235"/>
      <c r="K18" s="236"/>
      <c r="L18" s="16"/>
      <c r="N18" s="186" t="s">
        <v>284</v>
      </c>
      <c r="O18" s="187"/>
      <c r="P18" s="187"/>
      <c r="Q18" s="188"/>
      <c r="R18" s="16"/>
      <c r="T18" s="197" t="s">
        <v>284</v>
      </c>
      <c r="U18" s="198"/>
      <c r="V18" s="198"/>
      <c r="W18" s="199"/>
      <c r="X18" s="16"/>
      <c r="Z18" s="200" t="s">
        <v>284</v>
      </c>
      <c r="AA18" s="201"/>
      <c r="AB18" s="201"/>
      <c r="AC18" s="202"/>
      <c r="AD18" s="16"/>
      <c r="AF18" s="203" t="s">
        <v>284</v>
      </c>
      <c r="AG18" s="204"/>
      <c r="AH18" s="204"/>
      <c r="AI18" s="205"/>
      <c r="AJ18" s="16"/>
      <c r="AL18" s="206" t="s">
        <v>284</v>
      </c>
      <c r="AM18" s="207"/>
      <c r="AN18" s="207"/>
      <c r="AO18" s="208"/>
      <c r="AP18" s="16"/>
      <c r="AR18" s="209" t="s">
        <v>284</v>
      </c>
      <c r="AS18" s="210"/>
      <c r="AT18" s="210"/>
      <c r="AU18" s="211"/>
      <c r="AV18" s="93"/>
      <c r="AX18" s="212" t="s">
        <v>284</v>
      </c>
      <c r="AY18" s="213"/>
      <c r="AZ18" s="213"/>
      <c r="BA18" s="214"/>
      <c r="BB18" s="16"/>
      <c r="BD18" s="215" t="s">
        <v>284</v>
      </c>
      <c r="BE18" s="216"/>
      <c r="BF18" s="216"/>
      <c r="BG18" s="217"/>
      <c r="BH18" s="16"/>
      <c r="BJ18" s="218" t="s">
        <v>284</v>
      </c>
      <c r="BK18" s="219"/>
      <c r="BL18" s="219"/>
      <c r="BM18" s="220"/>
      <c r="BN18" s="16"/>
      <c r="BP18" s="194" t="s">
        <v>284</v>
      </c>
      <c r="BQ18" s="195"/>
      <c r="BR18" s="195"/>
      <c r="BS18" s="196"/>
      <c r="BT18" s="16"/>
    </row>
    <row r="19" spans="1:72" ht="14.25">
      <c r="A19" s="6" t="s">
        <v>68</v>
      </c>
      <c r="B19" s="104">
        <v>9.54</v>
      </c>
      <c r="C19" s="104">
        <v>13.33</v>
      </c>
      <c r="D19" s="104">
        <v>14.14</v>
      </c>
      <c r="E19" s="104">
        <v>19.75</v>
      </c>
      <c r="F19" s="16">
        <f t="shared" si="7"/>
        <v>0.48185395714910384</v>
      </c>
      <c r="H19" s="234" t="s">
        <v>284</v>
      </c>
      <c r="I19" s="235"/>
      <c r="J19" s="235"/>
      <c r="K19" s="236"/>
      <c r="L19" s="16"/>
      <c r="N19" s="186" t="s">
        <v>284</v>
      </c>
      <c r="O19" s="187"/>
      <c r="P19" s="187"/>
      <c r="Q19" s="188"/>
      <c r="R19" s="16"/>
      <c r="T19" s="197" t="s">
        <v>284</v>
      </c>
      <c r="U19" s="198"/>
      <c r="V19" s="198"/>
      <c r="W19" s="199"/>
      <c r="X19" s="16"/>
      <c r="Z19" s="200" t="s">
        <v>284</v>
      </c>
      <c r="AA19" s="201"/>
      <c r="AB19" s="201"/>
      <c r="AC19" s="202"/>
      <c r="AD19" s="16"/>
      <c r="AF19" s="203" t="s">
        <v>284</v>
      </c>
      <c r="AG19" s="204"/>
      <c r="AH19" s="204"/>
      <c r="AI19" s="205"/>
      <c r="AJ19" s="16"/>
      <c r="AL19" s="206" t="s">
        <v>284</v>
      </c>
      <c r="AM19" s="207"/>
      <c r="AN19" s="207"/>
      <c r="AO19" s="208"/>
      <c r="AP19" s="16"/>
      <c r="AR19" s="209" t="s">
        <v>284</v>
      </c>
      <c r="AS19" s="210"/>
      <c r="AT19" s="210"/>
      <c r="AU19" s="211"/>
      <c r="AV19" s="93"/>
      <c r="AX19" s="212" t="s">
        <v>284</v>
      </c>
      <c r="AY19" s="213"/>
      <c r="AZ19" s="213"/>
      <c r="BA19" s="214"/>
      <c r="BB19" s="16"/>
      <c r="BD19" s="215" t="s">
        <v>284</v>
      </c>
      <c r="BE19" s="216"/>
      <c r="BF19" s="216"/>
      <c r="BG19" s="217"/>
      <c r="BH19" s="16"/>
      <c r="BJ19" s="218" t="s">
        <v>284</v>
      </c>
      <c r="BK19" s="219"/>
      <c r="BL19" s="219"/>
      <c r="BM19" s="220"/>
      <c r="BN19" s="16"/>
      <c r="BP19" s="194" t="s">
        <v>284</v>
      </c>
      <c r="BQ19" s="195"/>
      <c r="BR19" s="195"/>
      <c r="BS19" s="196"/>
      <c r="BT19" s="16"/>
    </row>
    <row r="20" spans="1:72" ht="14.25">
      <c r="A20" s="6" t="s">
        <v>69</v>
      </c>
      <c r="B20" s="104">
        <v>9.21</v>
      </c>
      <c r="C20" s="104">
        <v>14.28</v>
      </c>
      <c r="D20" s="104">
        <v>13.65</v>
      </c>
      <c r="E20" s="104">
        <v>21.16</v>
      </c>
      <c r="F20" s="16">
        <f t="shared" si="7"/>
        <v>0.4819071945508726</v>
      </c>
      <c r="H20" s="234" t="s">
        <v>284</v>
      </c>
      <c r="I20" s="235"/>
      <c r="J20" s="235"/>
      <c r="K20" s="236"/>
      <c r="L20" s="16"/>
      <c r="N20" s="186" t="s">
        <v>284</v>
      </c>
      <c r="O20" s="187"/>
      <c r="P20" s="187"/>
      <c r="Q20" s="188"/>
      <c r="R20" s="16"/>
      <c r="T20" s="197" t="s">
        <v>284</v>
      </c>
      <c r="U20" s="198"/>
      <c r="V20" s="198"/>
      <c r="W20" s="199"/>
      <c r="X20" s="16"/>
      <c r="Z20" s="200" t="s">
        <v>284</v>
      </c>
      <c r="AA20" s="201"/>
      <c r="AB20" s="201"/>
      <c r="AC20" s="202"/>
      <c r="AD20" s="16"/>
      <c r="AF20" s="203" t="s">
        <v>284</v>
      </c>
      <c r="AG20" s="204"/>
      <c r="AH20" s="204"/>
      <c r="AI20" s="205"/>
      <c r="AJ20" s="16"/>
      <c r="AL20" s="206" t="s">
        <v>284</v>
      </c>
      <c r="AM20" s="207"/>
      <c r="AN20" s="207"/>
      <c r="AO20" s="208"/>
      <c r="AP20" s="16"/>
      <c r="AR20" s="209" t="s">
        <v>284</v>
      </c>
      <c r="AS20" s="210"/>
      <c r="AT20" s="210"/>
      <c r="AU20" s="211"/>
      <c r="AV20" s="93"/>
      <c r="AX20" s="212" t="s">
        <v>284</v>
      </c>
      <c r="AY20" s="213"/>
      <c r="AZ20" s="213"/>
      <c r="BA20" s="214"/>
      <c r="BB20" s="16"/>
      <c r="BD20" s="215" t="s">
        <v>284</v>
      </c>
      <c r="BE20" s="216"/>
      <c r="BF20" s="216"/>
      <c r="BG20" s="217"/>
      <c r="BH20" s="16"/>
      <c r="BJ20" s="218" t="s">
        <v>284</v>
      </c>
      <c r="BK20" s="219"/>
      <c r="BL20" s="219"/>
      <c r="BM20" s="220"/>
      <c r="BN20" s="16"/>
      <c r="BP20" s="194" t="s">
        <v>284</v>
      </c>
      <c r="BQ20" s="195"/>
      <c r="BR20" s="195"/>
      <c r="BS20" s="196"/>
      <c r="BT20" s="16"/>
    </row>
    <row r="21" spans="1:72" ht="14.25">
      <c r="A21" s="6" t="s">
        <v>285</v>
      </c>
      <c r="B21" s="104">
        <v>15.12</v>
      </c>
      <c r="C21" s="104">
        <v>21.29</v>
      </c>
      <c r="D21" s="104">
        <v>22.42</v>
      </c>
      <c r="E21" s="104">
        <v>28.37</v>
      </c>
      <c r="F21" s="16">
        <f t="shared" si="7"/>
        <v>0.3949464432848122</v>
      </c>
      <c r="H21" s="234" t="s">
        <v>284</v>
      </c>
      <c r="I21" s="235"/>
      <c r="J21" s="235"/>
      <c r="K21" s="236"/>
      <c r="L21" s="16"/>
      <c r="N21" s="186" t="s">
        <v>284</v>
      </c>
      <c r="O21" s="187"/>
      <c r="P21" s="187"/>
      <c r="Q21" s="188"/>
      <c r="R21" s="16"/>
      <c r="T21" s="197" t="s">
        <v>284</v>
      </c>
      <c r="U21" s="198"/>
      <c r="V21" s="198"/>
      <c r="W21" s="199"/>
      <c r="X21" s="16"/>
      <c r="Z21" s="200" t="s">
        <v>284</v>
      </c>
      <c r="AA21" s="201"/>
      <c r="AB21" s="201"/>
      <c r="AC21" s="202"/>
      <c r="AD21" s="16"/>
      <c r="AF21" s="203" t="s">
        <v>284</v>
      </c>
      <c r="AG21" s="204"/>
      <c r="AH21" s="204"/>
      <c r="AI21" s="205"/>
      <c r="AJ21" s="16"/>
      <c r="AL21" s="206" t="s">
        <v>284</v>
      </c>
      <c r="AM21" s="207"/>
      <c r="AN21" s="207"/>
      <c r="AO21" s="208"/>
      <c r="AP21" s="16"/>
      <c r="AR21" s="209" t="s">
        <v>284</v>
      </c>
      <c r="AS21" s="210"/>
      <c r="AT21" s="210"/>
      <c r="AU21" s="211"/>
      <c r="AV21" s="93"/>
      <c r="AX21" s="212" t="s">
        <v>284</v>
      </c>
      <c r="AY21" s="213"/>
      <c r="AZ21" s="213"/>
      <c r="BA21" s="214"/>
      <c r="BB21" s="16"/>
      <c r="BD21" s="215" t="s">
        <v>284</v>
      </c>
      <c r="BE21" s="216"/>
      <c r="BF21" s="216"/>
      <c r="BG21" s="217"/>
      <c r="BH21" s="16"/>
      <c r="BJ21" s="218" t="s">
        <v>284</v>
      </c>
      <c r="BK21" s="219"/>
      <c r="BL21" s="219"/>
      <c r="BM21" s="220"/>
      <c r="BN21" s="16"/>
      <c r="BP21" s="194" t="s">
        <v>284</v>
      </c>
      <c r="BQ21" s="195"/>
      <c r="BR21" s="195"/>
      <c r="BS21" s="196"/>
      <c r="BT21" s="16"/>
    </row>
    <row r="22" spans="1:72" ht="14.25">
      <c r="A22" s="3" t="s">
        <v>71</v>
      </c>
      <c r="B22" s="104">
        <v>8.8</v>
      </c>
      <c r="C22" s="104">
        <v>10.24</v>
      </c>
      <c r="D22" s="104">
        <v>13.04</v>
      </c>
      <c r="E22" s="104">
        <v>15.18</v>
      </c>
      <c r="F22" s="16">
        <f t="shared" si="7"/>
        <v>0.4821428571428572</v>
      </c>
      <c r="H22" s="234" t="s">
        <v>284</v>
      </c>
      <c r="I22" s="235"/>
      <c r="J22" s="235"/>
      <c r="K22" s="236"/>
      <c r="L22" s="16"/>
      <c r="N22" s="186" t="s">
        <v>284</v>
      </c>
      <c r="O22" s="187"/>
      <c r="P22" s="187"/>
      <c r="Q22" s="188"/>
      <c r="R22" s="16"/>
      <c r="T22" s="197" t="s">
        <v>284</v>
      </c>
      <c r="U22" s="198"/>
      <c r="V22" s="198"/>
      <c r="W22" s="199"/>
      <c r="X22" s="16"/>
      <c r="Z22" s="200" t="s">
        <v>284</v>
      </c>
      <c r="AA22" s="201"/>
      <c r="AB22" s="201"/>
      <c r="AC22" s="202"/>
      <c r="AD22" s="16"/>
      <c r="AF22" s="203" t="s">
        <v>284</v>
      </c>
      <c r="AG22" s="204"/>
      <c r="AH22" s="204"/>
      <c r="AI22" s="205"/>
      <c r="AJ22" s="16"/>
      <c r="AL22" s="206" t="s">
        <v>284</v>
      </c>
      <c r="AM22" s="207"/>
      <c r="AN22" s="207"/>
      <c r="AO22" s="208"/>
      <c r="AP22" s="16"/>
      <c r="AR22" s="209" t="s">
        <v>284</v>
      </c>
      <c r="AS22" s="210"/>
      <c r="AT22" s="210"/>
      <c r="AU22" s="211"/>
      <c r="AV22" s="93"/>
      <c r="AX22" s="212" t="s">
        <v>284</v>
      </c>
      <c r="AY22" s="213"/>
      <c r="AZ22" s="213"/>
      <c r="BA22" s="214"/>
      <c r="BB22" s="16"/>
      <c r="BD22" s="215" t="s">
        <v>284</v>
      </c>
      <c r="BE22" s="216"/>
      <c r="BF22" s="216"/>
      <c r="BG22" s="217"/>
      <c r="BH22" s="16"/>
      <c r="BJ22" s="218" t="s">
        <v>284</v>
      </c>
      <c r="BK22" s="219"/>
      <c r="BL22" s="219"/>
      <c r="BM22" s="220"/>
      <c r="BN22" s="16"/>
      <c r="BP22" s="194" t="s">
        <v>284</v>
      </c>
      <c r="BQ22" s="195"/>
      <c r="BR22" s="195"/>
      <c r="BS22" s="196"/>
      <c r="BT22" s="16"/>
    </row>
    <row r="23" spans="1:72" ht="14.25">
      <c r="A23" s="3" t="s">
        <v>72</v>
      </c>
      <c r="B23" s="104">
        <v>16.67</v>
      </c>
      <c r="C23" s="104">
        <v>24.82</v>
      </c>
      <c r="D23" s="104">
        <v>24.7</v>
      </c>
      <c r="E23" s="104">
        <v>36.78</v>
      </c>
      <c r="F23" s="16">
        <f t="shared" si="7"/>
        <v>0.48180284405880935</v>
      </c>
      <c r="H23" s="234" t="s">
        <v>284</v>
      </c>
      <c r="I23" s="235"/>
      <c r="J23" s="235"/>
      <c r="K23" s="236"/>
      <c r="L23" s="16"/>
      <c r="N23" s="186" t="s">
        <v>284</v>
      </c>
      <c r="O23" s="187"/>
      <c r="P23" s="187"/>
      <c r="Q23" s="188"/>
      <c r="R23" s="16"/>
      <c r="T23" s="197" t="s">
        <v>284</v>
      </c>
      <c r="U23" s="198"/>
      <c r="V23" s="198"/>
      <c r="W23" s="199"/>
      <c r="X23" s="16"/>
      <c r="Z23" s="200" t="s">
        <v>284</v>
      </c>
      <c r="AA23" s="201"/>
      <c r="AB23" s="201"/>
      <c r="AC23" s="202"/>
      <c r="AD23" s="16"/>
      <c r="AF23" s="203" t="s">
        <v>284</v>
      </c>
      <c r="AG23" s="204"/>
      <c r="AH23" s="204"/>
      <c r="AI23" s="205"/>
      <c r="AJ23" s="16"/>
      <c r="AL23" s="206" t="s">
        <v>284</v>
      </c>
      <c r="AM23" s="207"/>
      <c r="AN23" s="207"/>
      <c r="AO23" s="208"/>
      <c r="AP23" s="16"/>
      <c r="AR23" s="209" t="s">
        <v>284</v>
      </c>
      <c r="AS23" s="210"/>
      <c r="AT23" s="210"/>
      <c r="AU23" s="211"/>
      <c r="AV23" s="93"/>
      <c r="AX23" s="212" t="s">
        <v>284</v>
      </c>
      <c r="AY23" s="213"/>
      <c r="AZ23" s="213"/>
      <c r="BA23" s="214"/>
      <c r="BB23" s="16"/>
      <c r="BD23" s="215" t="s">
        <v>284</v>
      </c>
      <c r="BE23" s="216"/>
      <c r="BF23" s="216"/>
      <c r="BG23" s="217"/>
      <c r="BH23" s="16"/>
      <c r="BJ23" s="218" t="s">
        <v>284</v>
      </c>
      <c r="BK23" s="219"/>
      <c r="BL23" s="219"/>
      <c r="BM23" s="220"/>
      <c r="BN23" s="16"/>
      <c r="BP23" s="194" t="s">
        <v>284</v>
      </c>
      <c r="BQ23" s="195"/>
      <c r="BR23" s="195"/>
      <c r="BS23" s="196"/>
      <c r="BT23" s="16"/>
    </row>
    <row r="24" spans="1:72" ht="14.25">
      <c r="A24" s="24" t="s">
        <v>73</v>
      </c>
      <c r="B24" s="168"/>
      <c r="C24" s="169"/>
      <c r="D24" s="169"/>
      <c r="E24" s="169"/>
      <c r="F24" s="170"/>
      <c r="H24" s="168"/>
      <c r="I24" s="169"/>
      <c r="J24" s="169"/>
      <c r="K24" s="169"/>
      <c r="L24" s="170"/>
      <c r="N24" s="168"/>
      <c r="O24" s="169"/>
      <c r="P24" s="169"/>
      <c r="Q24" s="169"/>
      <c r="R24" s="170"/>
      <c r="T24" s="173"/>
      <c r="U24" s="173"/>
      <c r="V24" s="173"/>
      <c r="W24" s="173"/>
      <c r="X24" s="173"/>
      <c r="Z24" s="168"/>
      <c r="AA24" s="169"/>
      <c r="AB24" s="169"/>
      <c r="AC24" s="169"/>
      <c r="AD24" s="170"/>
      <c r="AF24" s="168"/>
      <c r="AG24" s="169"/>
      <c r="AH24" s="169"/>
      <c r="AI24" s="169"/>
      <c r="AJ24" s="170"/>
      <c r="AL24" s="168"/>
      <c r="AM24" s="169"/>
      <c r="AN24" s="169"/>
      <c r="AO24" s="169"/>
      <c r="AP24" s="170"/>
      <c r="AR24" s="227"/>
      <c r="AS24" s="228"/>
      <c r="AT24" s="228"/>
      <c r="AU24" s="228"/>
      <c r="AV24" s="229"/>
      <c r="AX24" s="168"/>
      <c r="AY24" s="169"/>
      <c r="AZ24" s="169"/>
      <c r="BA24" s="169"/>
      <c r="BB24" s="170"/>
      <c r="BD24" s="168"/>
      <c r="BE24" s="169"/>
      <c r="BF24" s="169"/>
      <c r="BG24" s="169"/>
      <c r="BH24" s="170"/>
      <c r="BJ24" s="168"/>
      <c r="BK24" s="169"/>
      <c r="BL24" s="169"/>
      <c r="BM24" s="169"/>
      <c r="BN24" s="170"/>
      <c r="BP24" s="168"/>
      <c r="BQ24" s="169"/>
      <c r="BR24" s="169"/>
      <c r="BS24" s="169"/>
      <c r="BT24" s="170"/>
    </row>
    <row r="25" spans="1:72" ht="14.25">
      <c r="A25" s="3" t="s">
        <v>74</v>
      </c>
      <c r="B25" s="76"/>
      <c r="C25" s="76"/>
      <c r="D25" s="76"/>
      <c r="E25" s="76"/>
      <c r="F25" s="16"/>
      <c r="H25" s="79">
        <v>9</v>
      </c>
      <c r="I25" s="79">
        <v>12</v>
      </c>
      <c r="J25" s="79">
        <f>H25*1.34</f>
        <v>12.06</v>
      </c>
      <c r="K25" s="79">
        <f>I25*1.34</f>
        <v>16.080000000000002</v>
      </c>
      <c r="L25" s="16">
        <f t="shared" si="1"/>
        <v>0.3400000000000001</v>
      </c>
      <c r="N25" s="78">
        <v>9</v>
      </c>
      <c r="O25" s="78">
        <v>14</v>
      </c>
      <c r="P25" s="78">
        <v>12.15</v>
      </c>
      <c r="Q25" s="78">
        <v>18.89</v>
      </c>
      <c r="R25" s="16">
        <f t="shared" si="2"/>
        <v>0.3495652173913044</v>
      </c>
      <c r="T25" s="92">
        <v>34.948499999999996</v>
      </c>
      <c r="U25" s="92">
        <v>48.829</v>
      </c>
      <c r="V25" s="92">
        <v>46.9002957884777</v>
      </c>
      <c r="W25" s="92">
        <v>65.31565670311186</v>
      </c>
      <c r="X25" s="16">
        <f aca="true" t="shared" si="8" ref="X25:X58">((V25+W25)/(T25+U25)-1)</f>
        <v>0.3394521499398948</v>
      </c>
      <c r="Z25" s="89">
        <v>9</v>
      </c>
      <c r="AA25" s="89">
        <v>11</v>
      </c>
      <c r="AB25" s="89">
        <v>12.24</v>
      </c>
      <c r="AC25" s="89">
        <v>14.96</v>
      </c>
      <c r="AD25" s="16">
        <v>0.36</v>
      </c>
      <c r="AF25" s="90">
        <v>11</v>
      </c>
      <c r="AG25" s="90">
        <v>14.3</v>
      </c>
      <c r="AH25" s="90">
        <v>16.17</v>
      </c>
      <c r="AI25" s="90">
        <v>21.02</v>
      </c>
      <c r="AJ25" s="16">
        <f aca="true" t="shared" si="9" ref="AJ25:AJ38">((AH25+AI25)/(AF25+AG25)-1)</f>
        <v>0.46996047430830035</v>
      </c>
      <c r="AL25" s="91">
        <v>10</v>
      </c>
      <c r="AM25" s="91">
        <v>13</v>
      </c>
      <c r="AN25" s="91">
        <f>AL25*1.375</f>
        <v>13.75</v>
      </c>
      <c r="AO25" s="91">
        <f>AM25*1.375</f>
        <v>17.875</v>
      </c>
      <c r="AP25" s="16">
        <v>0.375</v>
      </c>
      <c r="AR25" s="95">
        <v>12</v>
      </c>
      <c r="AS25" s="95">
        <v>14</v>
      </c>
      <c r="AT25" s="95">
        <v>16.2</v>
      </c>
      <c r="AU25" s="95">
        <v>18.9</v>
      </c>
      <c r="AV25" s="16">
        <f t="shared" si="4"/>
        <v>0.34999999999999987</v>
      </c>
      <c r="AX25" s="99">
        <v>9.5</v>
      </c>
      <c r="AY25" s="99">
        <v>15</v>
      </c>
      <c r="AZ25" s="99">
        <v>13.2</v>
      </c>
      <c r="BA25" s="99">
        <v>20.85</v>
      </c>
      <c r="BB25" s="16">
        <f t="shared" si="5"/>
        <v>0.3897959183673467</v>
      </c>
      <c r="BD25" s="101">
        <v>10</v>
      </c>
      <c r="BE25" s="101">
        <v>13</v>
      </c>
      <c r="BF25" s="101">
        <v>13.55</v>
      </c>
      <c r="BG25" s="101">
        <v>17.615</v>
      </c>
      <c r="BH25" s="16">
        <f>((BF25+BG25)/(BD25+BE25)-1)</f>
        <v>0.355</v>
      </c>
      <c r="BJ25" s="102">
        <v>11</v>
      </c>
      <c r="BK25" s="102">
        <v>24.288</v>
      </c>
      <c r="BL25" s="102">
        <v>15.399999999999999</v>
      </c>
      <c r="BM25" s="102">
        <v>34.0032</v>
      </c>
      <c r="BN25" s="16">
        <v>0.4</v>
      </c>
      <c r="BP25" s="103">
        <v>11.5</v>
      </c>
      <c r="BQ25" s="103">
        <v>15</v>
      </c>
      <c r="BR25" s="103">
        <f aca="true" t="shared" si="10" ref="BR25:BS38">BP25*1.32</f>
        <v>15.180000000000001</v>
      </c>
      <c r="BS25" s="103">
        <f t="shared" si="10"/>
        <v>19.8</v>
      </c>
      <c r="BT25" s="16">
        <f t="shared" si="6"/>
        <v>0.32000000000000006</v>
      </c>
    </row>
    <row r="26" spans="1:72" ht="14.25">
      <c r="A26" s="3" t="s">
        <v>75</v>
      </c>
      <c r="B26" s="76"/>
      <c r="C26" s="76"/>
      <c r="D26" s="76"/>
      <c r="E26" s="76"/>
      <c r="F26" s="16"/>
      <c r="H26" s="79">
        <v>11</v>
      </c>
      <c r="I26" s="79">
        <v>13</v>
      </c>
      <c r="J26" s="79">
        <f aca="true" t="shared" si="11" ref="J26:K38">H26*1.34</f>
        <v>14.74</v>
      </c>
      <c r="K26" s="79">
        <f t="shared" si="11"/>
        <v>17.42</v>
      </c>
      <c r="L26" s="16">
        <f t="shared" si="1"/>
        <v>0.3400000000000001</v>
      </c>
      <c r="N26" s="78">
        <v>10</v>
      </c>
      <c r="O26" s="78">
        <v>15</v>
      </c>
      <c r="P26" s="78">
        <v>13.5</v>
      </c>
      <c r="Q26" s="78">
        <v>20.24</v>
      </c>
      <c r="R26" s="16">
        <f t="shared" si="2"/>
        <v>0.3495999999999997</v>
      </c>
      <c r="T26" s="92">
        <v>26.288999999999998</v>
      </c>
      <c r="U26" s="92">
        <v>37.271499999999996</v>
      </c>
      <c r="V26" s="92">
        <v>35.41167377628258</v>
      </c>
      <c r="W26" s="92">
        <v>49.98223688603868</v>
      </c>
      <c r="X26" s="16">
        <f t="shared" si="8"/>
        <v>0.3435059614433693</v>
      </c>
      <c r="Z26" s="89">
        <v>10</v>
      </c>
      <c r="AA26" s="89">
        <v>12</v>
      </c>
      <c r="AB26" s="89">
        <v>13.6</v>
      </c>
      <c r="AC26" s="89">
        <v>16.32</v>
      </c>
      <c r="AD26" s="16">
        <v>0.36</v>
      </c>
      <c r="AF26" s="90">
        <v>12.1</v>
      </c>
      <c r="AG26" s="90">
        <v>16.5</v>
      </c>
      <c r="AH26" s="90">
        <v>17.79</v>
      </c>
      <c r="AI26" s="90">
        <v>24.25</v>
      </c>
      <c r="AJ26" s="16">
        <f t="shared" si="9"/>
        <v>0.4699300699300699</v>
      </c>
      <c r="AL26" s="91">
        <v>11</v>
      </c>
      <c r="AM26" s="91">
        <v>15</v>
      </c>
      <c r="AN26" s="91">
        <f>AL26*1.38</f>
        <v>15.18</v>
      </c>
      <c r="AO26" s="91">
        <f>AM26*1.38</f>
        <v>20.7</v>
      </c>
      <c r="AP26" s="16">
        <v>0.38</v>
      </c>
      <c r="AR26" s="95">
        <v>12.5</v>
      </c>
      <c r="AS26" s="95">
        <v>15</v>
      </c>
      <c r="AT26" s="95">
        <v>16.88</v>
      </c>
      <c r="AU26" s="95">
        <v>20.25</v>
      </c>
      <c r="AV26" s="16">
        <f t="shared" si="4"/>
        <v>0.3501818181818179</v>
      </c>
      <c r="AX26" s="99">
        <v>14.2</v>
      </c>
      <c r="AY26" s="99">
        <v>23</v>
      </c>
      <c r="AZ26" s="99">
        <v>19.74</v>
      </c>
      <c r="BA26" s="99">
        <v>31.97</v>
      </c>
      <c r="BB26" s="16">
        <f t="shared" si="5"/>
        <v>0.39005376344085985</v>
      </c>
      <c r="BD26" s="101">
        <v>11.25</v>
      </c>
      <c r="BE26" s="101">
        <v>14.6</v>
      </c>
      <c r="BF26" s="101">
        <v>15.24375</v>
      </c>
      <c r="BG26" s="101">
        <v>19.782999999999998</v>
      </c>
      <c r="BH26" s="16">
        <f aca="true" t="shared" si="12" ref="BH26:BH58">((BF26+BG26)/(BD26+BE26)-1)</f>
        <v>0.355</v>
      </c>
      <c r="BJ26" s="102">
        <v>12.100000000000001</v>
      </c>
      <c r="BK26" s="102">
        <v>27.807</v>
      </c>
      <c r="BL26" s="102">
        <v>16.94</v>
      </c>
      <c r="BM26" s="102">
        <v>38.92979999999999</v>
      </c>
      <c r="BN26" s="16">
        <v>0.4</v>
      </c>
      <c r="BP26" s="103">
        <v>11</v>
      </c>
      <c r="BQ26" s="103">
        <v>14</v>
      </c>
      <c r="BR26" s="103">
        <f t="shared" si="10"/>
        <v>14.520000000000001</v>
      </c>
      <c r="BS26" s="103">
        <f t="shared" si="10"/>
        <v>18.48</v>
      </c>
      <c r="BT26" s="16">
        <f t="shared" si="6"/>
        <v>0.32000000000000006</v>
      </c>
    </row>
    <row r="27" spans="1:72" ht="14.25">
      <c r="A27" s="3" t="s">
        <v>76</v>
      </c>
      <c r="B27" s="76"/>
      <c r="C27" s="76"/>
      <c r="D27" s="76"/>
      <c r="E27" s="76"/>
      <c r="F27" s="16"/>
      <c r="H27" s="79">
        <v>12</v>
      </c>
      <c r="I27" s="79">
        <v>15</v>
      </c>
      <c r="J27" s="79">
        <f t="shared" si="11"/>
        <v>16.080000000000002</v>
      </c>
      <c r="K27" s="79">
        <f t="shared" si="11"/>
        <v>20.1</v>
      </c>
      <c r="L27" s="16">
        <f t="shared" si="1"/>
        <v>0.3400000000000003</v>
      </c>
      <c r="N27" s="78">
        <v>11</v>
      </c>
      <c r="O27" s="78">
        <v>16</v>
      </c>
      <c r="P27" s="78">
        <v>14.84</v>
      </c>
      <c r="Q27" s="78">
        <v>21.6</v>
      </c>
      <c r="R27" s="16">
        <f t="shared" si="2"/>
        <v>0.3496296296296295</v>
      </c>
      <c r="T27" s="92">
        <v>27.277999999999995</v>
      </c>
      <c r="U27" s="92">
        <v>32.66</v>
      </c>
      <c r="V27" s="92">
        <v>36.72378731286795</v>
      </c>
      <c r="W27" s="92">
        <v>43.86412609335576</v>
      </c>
      <c r="X27" s="16">
        <f t="shared" si="8"/>
        <v>0.34452122870672564</v>
      </c>
      <c r="Z27" s="89">
        <v>12</v>
      </c>
      <c r="AA27" s="89">
        <v>14</v>
      </c>
      <c r="AB27" s="89">
        <v>16.32</v>
      </c>
      <c r="AC27" s="89">
        <v>19.04</v>
      </c>
      <c r="AD27" s="16">
        <v>0.36</v>
      </c>
      <c r="AF27" s="90">
        <v>13.75</v>
      </c>
      <c r="AG27" s="90">
        <v>17.6</v>
      </c>
      <c r="AH27" s="90">
        <v>20.21</v>
      </c>
      <c r="AI27" s="90">
        <v>25.87</v>
      </c>
      <c r="AJ27" s="16">
        <f t="shared" si="9"/>
        <v>0.4698564593301435</v>
      </c>
      <c r="AL27" s="91">
        <v>12.5</v>
      </c>
      <c r="AM27" s="91">
        <v>16</v>
      </c>
      <c r="AN27" s="91">
        <f>AL27*1.365</f>
        <v>17.0625</v>
      </c>
      <c r="AO27" s="91">
        <f>AM27*1.365</f>
        <v>21.84</v>
      </c>
      <c r="AP27" s="16">
        <v>0.365</v>
      </c>
      <c r="AR27" s="95">
        <v>13.5</v>
      </c>
      <c r="AS27" s="95">
        <v>15.5</v>
      </c>
      <c r="AT27" s="95">
        <v>18.23</v>
      </c>
      <c r="AU27" s="95">
        <v>20.93</v>
      </c>
      <c r="AV27" s="16">
        <f t="shared" si="4"/>
        <v>0.3503448275862069</v>
      </c>
      <c r="AX27" s="99">
        <v>16.5</v>
      </c>
      <c r="AY27" s="99">
        <v>25</v>
      </c>
      <c r="AZ27" s="99">
        <v>22.94</v>
      </c>
      <c r="BA27" s="99">
        <v>34.75</v>
      </c>
      <c r="BB27" s="16">
        <f t="shared" si="5"/>
        <v>0.39012048192771087</v>
      </c>
      <c r="BD27" s="101">
        <v>11</v>
      </c>
      <c r="BE27" s="101">
        <v>14.8</v>
      </c>
      <c r="BF27" s="101">
        <v>14.905</v>
      </c>
      <c r="BG27" s="101">
        <v>20.054000000000002</v>
      </c>
      <c r="BH27" s="16">
        <f t="shared" si="12"/>
        <v>0.355</v>
      </c>
      <c r="BJ27" s="102">
        <v>13.750000000000002</v>
      </c>
      <c r="BK27" s="102">
        <v>34.07449999999999</v>
      </c>
      <c r="BL27" s="102">
        <v>19.25</v>
      </c>
      <c r="BM27" s="102">
        <v>47.70429999999999</v>
      </c>
      <c r="BN27" s="16">
        <v>0.4</v>
      </c>
      <c r="BP27" s="103">
        <v>12</v>
      </c>
      <c r="BQ27" s="103">
        <v>15</v>
      </c>
      <c r="BR27" s="103">
        <f t="shared" si="10"/>
        <v>15.84</v>
      </c>
      <c r="BS27" s="103">
        <f t="shared" si="10"/>
        <v>19.8</v>
      </c>
      <c r="BT27" s="16">
        <f t="shared" si="6"/>
        <v>0.32000000000000006</v>
      </c>
    </row>
    <row r="28" spans="1:72" ht="14.25">
      <c r="A28" s="3" t="s">
        <v>77</v>
      </c>
      <c r="B28" s="76"/>
      <c r="C28" s="76"/>
      <c r="D28" s="76"/>
      <c r="E28" s="76"/>
      <c r="F28" s="16"/>
      <c r="H28" s="79">
        <v>12</v>
      </c>
      <c r="I28" s="79">
        <v>14</v>
      </c>
      <c r="J28" s="79">
        <f t="shared" si="11"/>
        <v>16.080000000000002</v>
      </c>
      <c r="K28" s="79">
        <f t="shared" si="11"/>
        <v>18.76</v>
      </c>
      <c r="L28" s="16">
        <f t="shared" si="1"/>
        <v>0.3400000000000001</v>
      </c>
      <c r="N28" s="78">
        <v>10</v>
      </c>
      <c r="O28" s="78">
        <v>15</v>
      </c>
      <c r="P28" s="78">
        <v>13.5</v>
      </c>
      <c r="Q28" s="78">
        <v>20.24</v>
      </c>
      <c r="R28" s="16">
        <f t="shared" si="2"/>
        <v>0.3495999999999997</v>
      </c>
      <c r="T28" s="92">
        <v>24.7595</v>
      </c>
      <c r="U28" s="92">
        <v>35.8685</v>
      </c>
      <c r="V28" s="92">
        <v>33.38247493481917</v>
      </c>
      <c r="W28" s="92">
        <v>48.12086652018502</v>
      </c>
      <c r="X28" s="16">
        <f t="shared" si="8"/>
        <v>0.3443184907139307</v>
      </c>
      <c r="Z28" s="89">
        <v>10</v>
      </c>
      <c r="AA28" s="89">
        <v>14</v>
      </c>
      <c r="AB28" s="89">
        <v>13.6</v>
      </c>
      <c r="AC28" s="89">
        <v>19.04</v>
      </c>
      <c r="AD28" s="16">
        <v>0.36</v>
      </c>
      <c r="AF28" s="90">
        <v>13.75</v>
      </c>
      <c r="AG28" s="90">
        <v>17.6</v>
      </c>
      <c r="AH28" s="90">
        <v>20.21</v>
      </c>
      <c r="AI28" s="90">
        <v>25.87</v>
      </c>
      <c r="AJ28" s="16">
        <f t="shared" si="9"/>
        <v>0.4698564593301435</v>
      </c>
      <c r="AL28" s="91"/>
      <c r="AM28" s="91"/>
      <c r="AN28" s="91"/>
      <c r="AO28" s="91"/>
      <c r="AP28" s="16"/>
      <c r="AR28" s="95">
        <v>14</v>
      </c>
      <c r="AS28" s="95">
        <v>17</v>
      </c>
      <c r="AT28" s="95">
        <v>18.9</v>
      </c>
      <c r="AU28" s="95">
        <v>22.95</v>
      </c>
      <c r="AV28" s="16">
        <f t="shared" si="4"/>
        <v>0.34999999999999987</v>
      </c>
      <c r="AX28" s="99">
        <v>17.5</v>
      </c>
      <c r="AY28" s="99">
        <v>28</v>
      </c>
      <c r="AZ28" s="99">
        <v>24.32</v>
      </c>
      <c r="BA28" s="99">
        <v>38.92</v>
      </c>
      <c r="BB28" s="16">
        <f t="shared" si="5"/>
        <v>0.38989010989010997</v>
      </c>
      <c r="BD28" s="101">
        <v>19.7</v>
      </c>
      <c r="BE28" s="101">
        <v>21.7</v>
      </c>
      <c r="BF28" s="101">
        <v>26.6935</v>
      </c>
      <c r="BG28" s="101">
        <v>29.403499999999998</v>
      </c>
      <c r="BH28" s="16">
        <f t="shared" si="12"/>
        <v>0.355</v>
      </c>
      <c r="BJ28" s="102">
        <v>13.200000000000001</v>
      </c>
      <c r="BK28" s="102">
        <v>34.07449999999999</v>
      </c>
      <c r="BL28" s="102">
        <v>18.48</v>
      </c>
      <c r="BM28" s="102">
        <v>47.70429999999999</v>
      </c>
      <c r="BN28" s="16">
        <v>0.4</v>
      </c>
      <c r="BP28" s="103">
        <v>12</v>
      </c>
      <c r="BQ28" s="103">
        <v>16</v>
      </c>
      <c r="BR28" s="103">
        <f t="shared" si="10"/>
        <v>15.84</v>
      </c>
      <c r="BS28" s="103">
        <f t="shared" si="10"/>
        <v>21.12</v>
      </c>
      <c r="BT28" s="16">
        <f t="shared" si="6"/>
        <v>0.32000000000000006</v>
      </c>
    </row>
    <row r="29" spans="1:72" ht="14.25">
      <c r="A29" s="6" t="s">
        <v>78</v>
      </c>
      <c r="B29" s="76"/>
      <c r="C29" s="76"/>
      <c r="D29" s="76"/>
      <c r="E29" s="76"/>
      <c r="F29" s="16"/>
      <c r="H29" s="79">
        <v>18</v>
      </c>
      <c r="I29" s="79">
        <v>24</v>
      </c>
      <c r="J29" s="79">
        <f t="shared" si="11"/>
        <v>24.12</v>
      </c>
      <c r="K29" s="79">
        <f t="shared" si="11"/>
        <v>32.160000000000004</v>
      </c>
      <c r="L29" s="16">
        <f t="shared" si="1"/>
        <v>0.3400000000000001</v>
      </c>
      <c r="N29" s="78">
        <v>11.5</v>
      </c>
      <c r="O29" s="78">
        <v>20</v>
      </c>
      <c r="P29" s="78">
        <v>15.52</v>
      </c>
      <c r="Q29" s="78">
        <v>26.99</v>
      </c>
      <c r="R29" s="16">
        <f t="shared" si="2"/>
        <v>0.34952380952380957</v>
      </c>
      <c r="T29" s="92">
        <v>26.829499999999996</v>
      </c>
      <c r="U29" s="92">
        <v>40.0775</v>
      </c>
      <c r="V29" s="92">
        <v>36.12875908116063</v>
      </c>
      <c r="W29" s="92">
        <v>53.704977617746</v>
      </c>
      <c r="X29" s="16">
        <f t="shared" si="8"/>
        <v>0.34266574048913623</v>
      </c>
      <c r="Z29" s="89">
        <v>14</v>
      </c>
      <c r="AA29" s="89">
        <v>20</v>
      </c>
      <c r="AB29" s="89">
        <v>19.04</v>
      </c>
      <c r="AC29" s="89">
        <v>27.2</v>
      </c>
      <c r="AD29" s="16">
        <f t="shared" si="3"/>
        <v>0.3599999999999999</v>
      </c>
      <c r="AF29" s="90">
        <v>18</v>
      </c>
      <c r="AG29" s="90">
        <v>24</v>
      </c>
      <c r="AH29" s="90">
        <v>26.46</v>
      </c>
      <c r="AI29" s="90">
        <v>35.28</v>
      </c>
      <c r="AJ29" s="16">
        <f t="shared" si="9"/>
        <v>0.47</v>
      </c>
      <c r="AL29" s="91">
        <v>18.5</v>
      </c>
      <c r="AM29" s="91">
        <v>26.5</v>
      </c>
      <c r="AN29" s="91">
        <f>AL29*1.375</f>
        <v>25.4375</v>
      </c>
      <c r="AO29" s="91">
        <f>AM29*1.375</f>
        <v>36.4375</v>
      </c>
      <c r="AP29" s="16">
        <v>0.375</v>
      </c>
      <c r="AR29" s="95">
        <v>14</v>
      </c>
      <c r="AS29" s="95">
        <v>18</v>
      </c>
      <c r="AT29" s="95">
        <v>18.9</v>
      </c>
      <c r="AU29" s="95">
        <v>24.3</v>
      </c>
      <c r="AV29" s="16">
        <f t="shared" si="4"/>
        <v>0.3500000000000001</v>
      </c>
      <c r="AX29" s="99">
        <v>22</v>
      </c>
      <c r="AY29" s="99">
        <v>30</v>
      </c>
      <c r="AZ29" s="99">
        <v>30.8</v>
      </c>
      <c r="BA29" s="99">
        <v>42</v>
      </c>
      <c r="BB29" s="16">
        <f t="shared" si="5"/>
        <v>0.3999999999999999</v>
      </c>
      <c r="BD29" s="101">
        <v>22</v>
      </c>
      <c r="BE29" s="101">
        <v>26</v>
      </c>
      <c r="BF29" s="101">
        <v>29.81</v>
      </c>
      <c r="BG29" s="101">
        <v>35.23</v>
      </c>
      <c r="BH29" s="16">
        <f t="shared" si="12"/>
        <v>0.35499999999999976</v>
      </c>
      <c r="BJ29" s="102">
        <v>24.904000000000003</v>
      </c>
      <c r="BK29" s="102">
        <v>44.7925</v>
      </c>
      <c r="BL29" s="102">
        <v>34.8656</v>
      </c>
      <c r="BM29" s="102">
        <v>60.469875</v>
      </c>
      <c r="BN29" s="16">
        <v>0.35</v>
      </c>
      <c r="BP29" s="103">
        <v>15</v>
      </c>
      <c r="BQ29" s="103">
        <v>19</v>
      </c>
      <c r="BR29" s="103">
        <f t="shared" si="10"/>
        <v>19.8</v>
      </c>
      <c r="BS29" s="103">
        <f t="shared" si="10"/>
        <v>25.080000000000002</v>
      </c>
      <c r="BT29" s="16">
        <f t="shared" si="6"/>
        <v>0.32000000000000006</v>
      </c>
    </row>
    <row r="30" spans="1:72" ht="14.25">
      <c r="A30" s="3" t="s">
        <v>79</v>
      </c>
      <c r="B30" s="76"/>
      <c r="C30" s="76"/>
      <c r="D30" s="76"/>
      <c r="E30" s="76"/>
      <c r="F30" s="16"/>
      <c r="H30" s="79">
        <v>12</v>
      </c>
      <c r="I30" s="79">
        <v>15</v>
      </c>
      <c r="J30" s="79">
        <f t="shared" si="11"/>
        <v>16.080000000000002</v>
      </c>
      <c r="K30" s="79">
        <f t="shared" si="11"/>
        <v>20.1</v>
      </c>
      <c r="L30" s="16">
        <f t="shared" si="1"/>
        <v>0.3400000000000003</v>
      </c>
      <c r="N30" s="78">
        <v>11.5</v>
      </c>
      <c r="O30" s="78">
        <v>20</v>
      </c>
      <c r="P30" s="78">
        <v>15.52</v>
      </c>
      <c r="Q30" s="78">
        <v>26.99</v>
      </c>
      <c r="R30" s="16">
        <f t="shared" si="2"/>
        <v>0.34952380952380957</v>
      </c>
      <c r="T30" s="92">
        <v>22.954</v>
      </c>
      <c r="U30" s="92">
        <v>33.338499999999996</v>
      </c>
      <c r="V30" s="92">
        <v>30.987104873843567</v>
      </c>
      <c r="W30" s="92">
        <v>44.7642970079899</v>
      </c>
      <c r="X30" s="16">
        <f t="shared" si="8"/>
        <v>0.34567485689627353</v>
      </c>
      <c r="Z30" s="89">
        <v>10</v>
      </c>
      <c r="AA30" s="89">
        <v>14</v>
      </c>
      <c r="AB30" s="89">
        <v>13.6</v>
      </c>
      <c r="AC30" s="89">
        <v>19.04</v>
      </c>
      <c r="AD30" s="16">
        <f t="shared" si="3"/>
        <v>0.3600000000000001</v>
      </c>
      <c r="AF30" s="90">
        <v>13.2</v>
      </c>
      <c r="AG30" s="90">
        <v>16.5</v>
      </c>
      <c r="AH30" s="90">
        <v>19.4</v>
      </c>
      <c r="AI30" s="90">
        <v>24.26</v>
      </c>
      <c r="AJ30" s="16">
        <f t="shared" si="9"/>
        <v>0.47003367003367</v>
      </c>
      <c r="AL30" s="91"/>
      <c r="AM30" s="91"/>
      <c r="AN30" s="91"/>
      <c r="AO30" s="91"/>
      <c r="AP30" s="16"/>
      <c r="AR30" s="95">
        <v>13</v>
      </c>
      <c r="AS30" s="95">
        <v>17</v>
      </c>
      <c r="AT30" s="95">
        <v>17.55</v>
      </c>
      <c r="AU30" s="95">
        <v>22.95</v>
      </c>
      <c r="AV30" s="16">
        <f t="shared" si="4"/>
        <v>0.3500000000000001</v>
      </c>
      <c r="AX30" s="99">
        <v>11.6</v>
      </c>
      <c r="AY30" s="99">
        <v>18</v>
      </c>
      <c r="AZ30" s="99">
        <v>16.12</v>
      </c>
      <c r="BA30" s="99">
        <v>25.02</v>
      </c>
      <c r="BB30" s="16">
        <f t="shared" si="5"/>
        <v>0.3898648648648648</v>
      </c>
      <c r="BD30" s="101">
        <v>27</v>
      </c>
      <c r="BE30" s="101">
        <v>31</v>
      </c>
      <c r="BF30" s="101">
        <v>36.585</v>
      </c>
      <c r="BG30" s="101">
        <v>42.005</v>
      </c>
      <c r="BH30" s="16">
        <f t="shared" si="12"/>
        <v>0.355</v>
      </c>
      <c r="BJ30" s="102">
        <v>13.200000000000001</v>
      </c>
      <c r="BK30" s="102">
        <v>22.700999999999997</v>
      </c>
      <c r="BL30" s="102">
        <v>18.48</v>
      </c>
      <c r="BM30" s="102">
        <v>30.646349999999998</v>
      </c>
      <c r="BN30" s="16">
        <v>0.35</v>
      </c>
      <c r="BP30" s="103">
        <v>11</v>
      </c>
      <c r="BQ30" s="103">
        <v>15</v>
      </c>
      <c r="BR30" s="103">
        <f t="shared" si="10"/>
        <v>14.520000000000001</v>
      </c>
      <c r="BS30" s="103">
        <f t="shared" si="10"/>
        <v>19.8</v>
      </c>
      <c r="BT30" s="16">
        <f t="shared" si="6"/>
        <v>0.32000000000000006</v>
      </c>
    </row>
    <row r="31" spans="1:72" ht="14.25">
      <c r="A31" s="6" t="s">
        <v>80</v>
      </c>
      <c r="B31" s="76"/>
      <c r="C31" s="76"/>
      <c r="D31" s="76"/>
      <c r="E31" s="76"/>
      <c r="F31" s="16"/>
      <c r="H31" s="79">
        <v>18</v>
      </c>
      <c r="I31" s="79">
        <v>23</v>
      </c>
      <c r="J31" s="79">
        <f t="shared" si="11"/>
        <v>24.12</v>
      </c>
      <c r="K31" s="79">
        <f t="shared" si="11"/>
        <v>30.82</v>
      </c>
      <c r="L31" s="16">
        <f t="shared" si="1"/>
        <v>0.33999999999999986</v>
      </c>
      <c r="N31" s="78">
        <v>25</v>
      </c>
      <c r="O31" s="78">
        <v>35</v>
      </c>
      <c r="P31" s="78">
        <v>33.74</v>
      </c>
      <c r="Q31" s="78">
        <v>47.23</v>
      </c>
      <c r="R31" s="16">
        <f t="shared" si="2"/>
        <v>0.3494999999999999</v>
      </c>
      <c r="T31" s="92">
        <v>33.23499999999999</v>
      </c>
      <c r="U31" s="92">
        <v>44.229</v>
      </c>
      <c r="V31" s="92">
        <v>44.62698280067282</v>
      </c>
      <c r="W31" s="92">
        <v>59.21280304457527</v>
      </c>
      <c r="X31" s="16">
        <f t="shared" si="8"/>
        <v>0.34049088409129524</v>
      </c>
      <c r="Z31" s="89">
        <v>15</v>
      </c>
      <c r="AA31" s="89">
        <v>23</v>
      </c>
      <c r="AB31" s="89">
        <v>20.4</v>
      </c>
      <c r="AC31" s="89">
        <v>31.28</v>
      </c>
      <c r="AD31" s="16">
        <f t="shared" si="3"/>
        <v>0.3600000000000001</v>
      </c>
      <c r="AF31" s="90">
        <v>19.8</v>
      </c>
      <c r="AG31" s="90">
        <v>23.65</v>
      </c>
      <c r="AH31" s="90">
        <v>29.11</v>
      </c>
      <c r="AI31" s="90">
        <v>34.77</v>
      </c>
      <c r="AJ31" s="16">
        <f t="shared" si="9"/>
        <v>0.4701956271576524</v>
      </c>
      <c r="AL31" s="91"/>
      <c r="AM31" s="91"/>
      <c r="AN31" s="91"/>
      <c r="AO31" s="91"/>
      <c r="AP31" s="16"/>
      <c r="AR31" s="95">
        <v>15</v>
      </c>
      <c r="AS31" s="95">
        <v>18</v>
      </c>
      <c r="AT31" s="95">
        <v>20.25</v>
      </c>
      <c r="AU31" s="95">
        <v>24.3</v>
      </c>
      <c r="AV31" s="16">
        <f t="shared" si="4"/>
        <v>0.34999999999999987</v>
      </c>
      <c r="AX31" s="99">
        <v>16</v>
      </c>
      <c r="AY31" s="99">
        <v>25</v>
      </c>
      <c r="AZ31" s="99">
        <v>22.24</v>
      </c>
      <c r="BA31" s="99">
        <v>34.75</v>
      </c>
      <c r="BB31" s="16">
        <f t="shared" si="5"/>
        <v>0.3899999999999999</v>
      </c>
      <c r="BD31" s="101">
        <v>13</v>
      </c>
      <c r="BE31" s="101">
        <v>19.8</v>
      </c>
      <c r="BF31" s="101">
        <v>17.615</v>
      </c>
      <c r="BG31" s="101">
        <v>26.829</v>
      </c>
      <c r="BH31" s="16">
        <f t="shared" si="12"/>
        <v>0.3550000000000002</v>
      </c>
      <c r="BJ31" s="102">
        <v>17.732000000000003</v>
      </c>
      <c r="BK31" s="102">
        <v>27.807</v>
      </c>
      <c r="BL31" s="102">
        <v>24.824800000000003</v>
      </c>
      <c r="BM31" s="102">
        <v>38.92979999999999</v>
      </c>
      <c r="BN31" s="16">
        <v>0.4</v>
      </c>
      <c r="BP31" s="103">
        <v>18</v>
      </c>
      <c r="BQ31" s="103">
        <v>22</v>
      </c>
      <c r="BR31" s="103">
        <f t="shared" si="10"/>
        <v>23.76</v>
      </c>
      <c r="BS31" s="103">
        <f t="shared" si="10"/>
        <v>29.040000000000003</v>
      </c>
      <c r="BT31" s="16">
        <f t="shared" si="6"/>
        <v>0.32000000000000006</v>
      </c>
    </row>
    <row r="32" spans="1:72" ht="14.25">
      <c r="A32" s="3" t="s">
        <v>81</v>
      </c>
      <c r="B32" s="76"/>
      <c r="C32" s="76"/>
      <c r="D32" s="76"/>
      <c r="E32" s="76"/>
      <c r="F32" s="16"/>
      <c r="H32" s="79">
        <v>11.25</v>
      </c>
      <c r="I32" s="79">
        <v>15</v>
      </c>
      <c r="J32" s="79">
        <f t="shared" si="11"/>
        <v>15.075000000000001</v>
      </c>
      <c r="K32" s="79">
        <f t="shared" si="11"/>
        <v>20.1</v>
      </c>
      <c r="L32" s="16">
        <f t="shared" si="1"/>
        <v>0.3400000000000001</v>
      </c>
      <c r="N32" s="78">
        <v>11.5</v>
      </c>
      <c r="O32" s="78">
        <v>14</v>
      </c>
      <c r="P32" s="78">
        <v>15.52</v>
      </c>
      <c r="Q32" s="78">
        <v>18.89</v>
      </c>
      <c r="R32" s="16">
        <f t="shared" si="2"/>
        <v>0.3494117647058823</v>
      </c>
      <c r="T32" s="92">
        <v>22.563</v>
      </c>
      <c r="U32" s="92">
        <v>32.775</v>
      </c>
      <c r="V32" s="92">
        <v>30.468362312867953</v>
      </c>
      <c r="W32" s="92">
        <v>44.01669743481917</v>
      </c>
      <c r="X32" s="16">
        <f t="shared" si="8"/>
        <v>0.34600201936620656</v>
      </c>
      <c r="Z32" s="89">
        <v>10</v>
      </c>
      <c r="AA32" s="89">
        <v>12</v>
      </c>
      <c r="AB32" s="89">
        <v>13.6</v>
      </c>
      <c r="AC32" s="89">
        <v>16.32</v>
      </c>
      <c r="AD32" s="16">
        <f t="shared" si="3"/>
        <v>0.3600000000000001</v>
      </c>
      <c r="AF32" s="90">
        <v>12.38</v>
      </c>
      <c r="AG32" s="90">
        <v>15.4</v>
      </c>
      <c r="AH32" s="90">
        <v>18.2</v>
      </c>
      <c r="AI32" s="90">
        <v>22.64</v>
      </c>
      <c r="AJ32" s="16">
        <f t="shared" si="9"/>
        <v>0.47012239020878344</v>
      </c>
      <c r="AL32" s="91">
        <v>10</v>
      </c>
      <c r="AM32" s="91">
        <v>13.5</v>
      </c>
      <c r="AN32" s="91">
        <f>AL32*1.375</f>
        <v>13.75</v>
      </c>
      <c r="AO32" s="91">
        <f>AM32*1.375</f>
        <v>18.5625</v>
      </c>
      <c r="AP32" s="16">
        <v>0.375</v>
      </c>
      <c r="AR32" s="95">
        <v>12</v>
      </c>
      <c r="AS32" s="95">
        <v>15</v>
      </c>
      <c r="AT32" s="95">
        <v>16.2</v>
      </c>
      <c r="AU32" s="95">
        <v>20.25</v>
      </c>
      <c r="AV32" s="16">
        <f t="shared" si="4"/>
        <v>0.3500000000000001</v>
      </c>
      <c r="AX32" s="99">
        <v>13.5</v>
      </c>
      <c r="AY32" s="99">
        <v>20</v>
      </c>
      <c r="AZ32" s="99">
        <v>18.77</v>
      </c>
      <c r="BA32" s="99">
        <v>27.8</v>
      </c>
      <c r="BB32" s="16">
        <f t="shared" si="5"/>
        <v>0.39014925373134335</v>
      </c>
      <c r="BD32" s="101">
        <v>15.5</v>
      </c>
      <c r="BE32" s="101">
        <v>25</v>
      </c>
      <c r="BF32" s="101">
        <v>21.0025</v>
      </c>
      <c r="BG32" s="101">
        <v>33.875</v>
      </c>
      <c r="BH32" s="16">
        <f t="shared" si="12"/>
        <v>0.355</v>
      </c>
      <c r="BJ32" s="102">
        <v>12.375000000000002</v>
      </c>
      <c r="BK32" s="102">
        <v>20.15</v>
      </c>
      <c r="BL32" s="102">
        <v>17.325000000000003</v>
      </c>
      <c r="BM32" s="102">
        <v>28.209999999999997</v>
      </c>
      <c r="BN32" s="16">
        <v>0.4</v>
      </c>
      <c r="BP32" s="103">
        <v>11</v>
      </c>
      <c r="BQ32" s="103">
        <v>15</v>
      </c>
      <c r="BR32" s="103">
        <f t="shared" si="10"/>
        <v>14.520000000000001</v>
      </c>
      <c r="BS32" s="103">
        <f t="shared" si="10"/>
        <v>19.8</v>
      </c>
      <c r="BT32" s="16">
        <f t="shared" si="6"/>
        <v>0.32000000000000006</v>
      </c>
    </row>
    <row r="33" spans="1:72" ht="14.25">
      <c r="A33" s="3" t="s">
        <v>82</v>
      </c>
      <c r="B33" s="76"/>
      <c r="C33" s="76"/>
      <c r="D33" s="76"/>
      <c r="E33" s="76"/>
      <c r="F33" s="16"/>
      <c r="H33" s="79">
        <v>12.25</v>
      </c>
      <c r="I33" s="79">
        <v>16.5</v>
      </c>
      <c r="J33" s="79">
        <f t="shared" si="11"/>
        <v>16.415000000000003</v>
      </c>
      <c r="K33" s="79">
        <f t="shared" si="11"/>
        <v>22.110000000000003</v>
      </c>
      <c r="L33" s="16">
        <f t="shared" si="1"/>
        <v>0.3400000000000003</v>
      </c>
      <c r="N33" s="78">
        <v>12</v>
      </c>
      <c r="O33" s="78">
        <v>15</v>
      </c>
      <c r="P33" s="78">
        <v>16.19</v>
      </c>
      <c r="Q33" s="78">
        <v>20.24</v>
      </c>
      <c r="R33" s="16">
        <f t="shared" si="2"/>
        <v>0.34925925925925916</v>
      </c>
      <c r="T33" s="92">
        <v>25.920999999999996</v>
      </c>
      <c r="U33" s="92">
        <v>37.823499999999996</v>
      </c>
      <c r="V33" s="92">
        <v>34.92344548359966</v>
      </c>
      <c r="W33" s="92">
        <v>50.71457932506306</v>
      </c>
      <c r="X33" s="16">
        <f t="shared" si="8"/>
        <v>0.3434574717609007</v>
      </c>
      <c r="Z33" s="89">
        <v>12</v>
      </c>
      <c r="AA33" s="89">
        <v>14</v>
      </c>
      <c r="AB33" s="89">
        <v>16.32</v>
      </c>
      <c r="AC33" s="89">
        <v>19.04</v>
      </c>
      <c r="AD33" s="16">
        <f t="shared" si="3"/>
        <v>0.3599999999999999</v>
      </c>
      <c r="AF33" s="90">
        <v>13.48</v>
      </c>
      <c r="AG33" s="90">
        <v>16.5</v>
      </c>
      <c r="AH33" s="90">
        <v>19.81</v>
      </c>
      <c r="AI33" s="90">
        <v>24.26</v>
      </c>
      <c r="AJ33" s="16">
        <f t="shared" si="9"/>
        <v>0.46997998665777185</v>
      </c>
      <c r="AL33" s="91">
        <v>12.5</v>
      </c>
      <c r="AM33" s="91">
        <v>16.5</v>
      </c>
      <c r="AN33" s="91">
        <f>AL33*1.375</f>
        <v>17.1875</v>
      </c>
      <c r="AO33" s="91">
        <f>AM33*1.375</f>
        <v>22.6875</v>
      </c>
      <c r="AP33" s="16">
        <v>0.375</v>
      </c>
      <c r="AR33" s="95">
        <v>14</v>
      </c>
      <c r="AS33" s="95">
        <v>16.5</v>
      </c>
      <c r="AT33" s="95">
        <v>18.9</v>
      </c>
      <c r="AU33" s="95">
        <v>22.28</v>
      </c>
      <c r="AV33" s="16">
        <f t="shared" si="4"/>
        <v>0.3501639344262295</v>
      </c>
      <c r="AX33" s="99">
        <v>15.3</v>
      </c>
      <c r="AY33" s="99">
        <v>25</v>
      </c>
      <c r="AZ33" s="99">
        <v>21.28</v>
      </c>
      <c r="BA33" s="99">
        <v>34.75</v>
      </c>
      <c r="BB33" s="16">
        <f t="shared" si="5"/>
        <v>0.39032258064516134</v>
      </c>
      <c r="BD33" s="101">
        <v>18</v>
      </c>
      <c r="BE33" s="101">
        <v>30</v>
      </c>
      <c r="BF33" s="101">
        <v>24.39</v>
      </c>
      <c r="BG33" s="101">
        <v>40.65</v>
      </c>
      <c r="BH33" s="16">
        <f t="shared" si="12"/>
        <v>0.35499999999999976</v>
      </c>
      <c r="BJ33" s="102">
        <v>13.475000000000001</v>
      </c>
      <c r="BK33" s="102">
        <v>21.8</v>
      </c>
      <c r="BL33" s="102">
        <v>18.865000000000002</v>
      </c>
      <c r="BM33" s="102">
        <v>30.52</v>
      </c>
      <c r="BN33" s="16">
        <v>0.4</v>
      </c>
      <c r="BP33" s="103">
        <v>12.25</v>
      </c>
      <c r="BQ33" s="103">
        <v>16.25</v>
      </c>
      <c r="BR33" s="103">
        <f t="shared" si="10"/>
        <v>16.17</v>
      </c>
      <c r="BS33" s="103">
        <f t="shared" si="10"/>
        <v>21.45</v>
      </c>
      <c r="BT33" s="16">
        <f t="shared" si="6"/>
        <v>0.32000000000000006</v>
      </c>
    </row>
    <row r="34" spans="1:72" ht="14.25">
      <c r="A34" s="3" t="s">
        <v>83</v>
      </c>
      <c r="B34" s="76"/>
      <c r="C34" s="76"/>
      <c r="D34" s="76"/>
      <c r="E34" s="76"/>
      <c r="F34" s="16"/>
      <c r="H34" s="79">
        <v>13.25</v>
      </c>
      <c r="I34" s="79">
        <v>18</v>
      </c>
      <c r="J34" s="79">
        <f t="shared" si="11"/>
        <v>17.755000000000003</v>
      </c>
      <c r="K34" s="79">
        <f t="shared" si="11"/>
        <v>24.12</v>
      </c>
      <c r="L34" s="16">
        <f t="shared" si="1"/>
        <v>0.3400000000000001</v>
      </c>
      <c r="N34" s="78">
        <v>13</v>
      </c>
      <c r="O34" s="78">
        <v>18</v>
      </c>
      <c r="P34" s="78">
        <v>17.54</v>
      </c>
      <c r="Q34" s="78">
        <v>24.29</v>
      </c>
      <c r="R34" s="16">
        <f t="shared" si="2"/>
        <v>0.34935483870967743</v>
      </c>
      <c r="T34" s="92">
        <v>29.025999999999996</v>
      </c>
      <c r="U34" s="92">
        <v>42.504</v>
      </c>
      <c r="V34" s="92">
        <v>39.04287170311185</v>
      </c>
      <c r="W34" s="92">
        <v>56.92423292262404</v>
      </c>
      <c r="X34" s="16">
        <f t="shared" si="8"/>
        <v>0.3416343439918339</v>
      </c>
      <c r="Z34" s="89">
        <v>14</v>
      </c>
      <c r="AA34" s="89">
        <v>16</v>
      </c>
      <c r="AB34" s="89">
        <v>19.04</v>
      </c>
      <c r="AC34" s="89">
        <v>21.76</v>
      </c>
      <c r="AD34" s="16">
        <f t="shared" si="3"/>
        <v>0.3599999999999999</v>
      </c>
      <c r="AF34" s="90">
        <v>14.58</v>
      </c>
      <c r="AG34" s="90">
        <v>17.6</v>
      </c>
      <c r="AH34" s="90">
        <v>21.43</v>
      </c>
      <c r="AI34" s="90">
        <v>25.87</v>
      </c>
      <c r="AJ34" s="16">
        <f t="shared" si="9"/>
        <v>0.4698570540708513</v>
      </c>
      <c r="AL34" s="91">
        <v>15.21</v>
      </c>
      <c r="AM34" s="91">
        <v>20.21</v>
      </c>
      <c r="AN34" s="91">
        <f>AL34*1.38</f>
        <v>20.9898</v>
      </c>
      <c r="AO34" s="91">
        <f>AM34*1.38</f>
        <v>27.889799999999997</v>
      </c>
      <c r="AP34" s="16">
        <v>0.38</v>
      </c>
      <c r="AR34" s="95">
        <v>16.5</v>
      </c>
      <c r="AS34" s="95">
        <v>20</v>
      </c>
      <c r="AT34" s="95">
        <v>22.28</v>
      </c>
      <c r="AU34" s="95">
        <v>27</v>
      </c>
      <c r="AV34" s="16">
        <f t="shared" si="4"/>
        <v>0.3501369863013699</v>
      </c>
      <c r="AX34" s="99">
        <v>17.5</v>
      </c>
      <c r="AY34" s="99">
        <v>28</v>
      </c>
      <c r="AZ34" s="99">
        <v>24.33</v>
      </c>
      <c r="BA34" s="99">
        <v>38.92</v>
      </c>
      <c r="BB34" s="16">
        <f t="shared" si="5"/>
        <v>0.39010989010989006</v>
      </c>
      <c r="BD34" s="101">
        <v>23</v>
      </c>
      <c r="BE34" s="101">
        <v>35</v>
      </c>
      <c r="BF34" s="101">
        <v>31.165</v>
      </c>
      <c r="BG34" s="101">
        <v>47.425</v>
      </c>
      <c r="BH34" s="16">
        <f t="shared" si="12"/>
        <v>0.355</v>
      </c>
      <c r="BJ34" s="102">
        <v>14.575000000000001</v>
      </c>
      <c r="BK34" s="102">
        <v>23.15</v>
      </c>
      <c r="BL34" s="102">
        <v>20.405</v>
      </c>
      <c r="BM34" s="102">
        <v>32.41</v>
      </c>
      <c r="BN34" s="16">
        <v>0.4</v>
      </c>
      <c r="BP34" s="103">
        <v>13.5</v>
      </c>
      <c r="BQ34" s="103">
        <v>18</v>
      </c>
      <c r="BR34" s="103">
        <f t="shared" si="10"/>
        <v>17.82</v>
      </c>
      <c r="BS34" s="103">
        <f t="shared" si="10"/>
        <v>23.76</v>
      </c>
      <c r="BT34" s="16">
        <f t="shared" si="6"/>
        <v>0.31999999999999984</v>
      </c>
    </row>
    <row r="35" spans="1:72" ht="14.25">
      <c r="A35" s="3" t="s">
        <v>84</v>
      </c>
      <c r="B35" s="76"/>
      <c r="C35" s="76"/>
      <c r="D35" s="76"/>
      <c r="E35" s="76"/>
      <c r="F35" s="16"/>
      <c r="H35" s="79">
        <v>16</v>
      </c>
      <c r="I35" s="79">
        <v>22</v>
      </c>
      <c r="J35" s="79">
        <f t="shared" si="11"/>
        <v>21.44</v>
      </c>
      <c r="K35" s="79">
        <f t="shared" si="11"/>
        <v>29.48</v>
      </c>
      <c r="L35" s="16">
        <f t="shared" si="1"/>
        <v>0.3400000000000001</v>
      </c>
      <c r="N35" s="78">
        <v>14</v>
      </c>
      <c r="O35" s="78">
        <v>19.5</v>
      </c>
      <c r="P35" s="78">
        <v>18.89</v>
      </c>
      <c r="Q35" s="78">
        <v>26.32</v>
      </c>
      <c r="R35" s="16">
        <f t="shared" si="2"/>
        <v>0.3495522388059702</v>
      </c>
      <c r="T35" s="92">
        <v>23.724499999999995</v>
      </c>
      <c r="U35" s="92">
        <v>33.5685</v>
      </c>
      <c r="V35" s="92">
        <v>32.00933286164843</v>
      </c>
      <c r="W35" s="92">
        <v>45.06943969091673</v>
      </c>
      <c r="X35" s="16">
        <f t="shared" si="8"/>
        <v>0.34534362928394713</v>
      </c>
      <c r="Z35" s="89">
        <v>16</v>
      </c>
      <c r="AA35" s="89">
        <v>18</v>
      </c>
      <c r="AB35" s="89">
        <v>21.76</v>
      </c>
      <c r="AC35" s="89">
        <v>24.48</v>
      </c>
      <c r="AD35" s="16">
        <f t="shared" si="3"/>
        <v>0.3600000000000001</v>
      </c>
      <c r="AF35" s="90">
        <v>18</v>
      </c>
      <c r="AG35" s="90">
        <v>21</v>
      </c>
      <c r="AH35" s="90">
        <v>26.46</v>
      </c>
      <c r="AI35" s="90">
        <v>30.869999999999997</v>
      </c>
      <c r="AJ35" s="16">
        <f t="shared" si="9"/>
        <v>0.47</v>
      </c>
      <c r="AL35" s="91"/>
      <c r="AM35" s="91"/>
      <c r="AN35" s="91"/>
      <c r="AO35" s="91"/>
      <c r="AP35" s="16"/>
      <c r="AR35" s="95">
        <v>15</v>
      </c>
      <c r="AS35" s="95">
        <v>19</v>
      </c>
      <c r="AT35" s="95">
        <v>20.25</v>
      </c>
      <c r="AU35" s="95">
        <v>25.65</v>
      </c>
      <c r="AV35" s="16">
        <f t="shared" si="4"/>
        <v>0.34999999999999987</v>
      </c>
      <c r="AX35" s="99">
        <v>14.5</v>
      </c>
      <c r="AY35" s="99">
        <v>25</v>
      </c>
      <c r="AZ35" s="99">
        <v>20.16</v>
      </c>
      <c r="BA35" s="99">
        <v>34.75</v>
      </c>
      <c r="BB35" s="16">
        <f t="shared" si="5"/>
        <v>0.39012658227848096</v>
      </c>
      <c r="BD35" s="101">
        <v>16</v>
      </c>
      <c r="BE35" s="101">
        <v>23</v>
      </c>
      <c r="BF35" s="101">
        <v>21.68</v>
      </c>
      <c r="BG35" s="101">
        <v>31.165</v>
      </c>
      <c r="BH35" s="16">
        <f t="shared" si="12"/>
        <v>0.355</v>
      </c>
      <c r="BJ35" s="102">
        <v>15.400000000000002</v>
      </c>
      <c r="BK35" s="102">
        <v>24.73</v>
      </c>
      <c r="BL35" s="102">
        <v>21.560000000000002</v>
      </c>
      <c r="BM35" s="102">
        <v>34.622</v>
      </c>
      <c r="BN35" s="16">
        <v>0.4</v>
      </c>
      <c r="BP35" s="103">
        <v>24</v>
      </c>
      <c r="BQ35" s="103">
        <v>27</v>
      </c>
      <c r="BR35" s="103">
        <f t="shared" si="10"/>
        <v>31.68</v>
      </c>
      <c r="BS35" s="103">
        <f t="shared" si="10"/>
        <v>35.64</v>
      </c>
      <c r="BT35" s="16">
        <f t="shared" si="6"/>
        <v>0.31999999999999984</v>
      </c>
    </row>
    <row r="36" spans="1:72" ht="14.25">
      <c r="A36" s="3" t="s">
        <v>85</v>
      </c>
      <c r="B36" s="76"/>
      <c r="C36" s="76"/>
      <c r="D36" s="76"/>
      <c r="E36" s="76"/>
      <c r="F36" s="16"/>
      <c r="H36" s="79">
        <v>18</v>
      </c>
      <c r="I36" s="79">
        <v>29</v>
      </c>
      <c r="J36" s="79">
        <f t="shared" si="11"/>
        <v>24.12</v>
      </c>
      <c r="K36" s="79">
        <f t="shared" si="11"/>
        <v>38.86</v>
      </c>
      <c r="L36" s="16">
        <f t="shared" si="1"/>
        <v>0.3400000000000001</v>
      </c>
      <c r="N36" s="78">
        <v>16</v>
      </c>
      <c r="O36" s="78">
        <v>21.5</v>
      </c>
      <c r="P36" s="78">
        <v>21.59</v>
      </c>
      <c r="Q36" s="78">
        <v>29.01</v>
      </c>
      <c r="R36" s="16">
        <f t="shared" si="2"/>
        <v>0.3493333333333333</v>
      </c>
      <c r="T36" s="92">
        <v>25.897999999999996</v>
      </c>
      <c r="U36" s="92">
        <v>36.765499999999996</v>
      </c>
      <c r="V36" s="92">
        <v>34.89293121530697</v>
      </c>
      <c r="W36" s="92">
        <v>49.31092298359965</v>
      </c>
      <c r="X36" s="16">
        <f t="shared" si="8"/>
        <v>0.343746426530702</v>
      </c>
      <c r="Z36" s="89">
        <v>18</v>
      </c>
      <c r="AA36" s="89">
        <v>20</v>
      </c>
      <c r="AB36" s="89">
        <v>24.48</v>
      </c>
      <c r="AC36" s="89">
        <v>27.2</v>
      </c>
      <c r="AD36" s="16">
        <f t="shared" si="3"/>
        <v>0.3600000000000001</v>
      </c>
      <c r="AF36" s="90">
        <v>20</v>
      </c>
      <c r="AG36" s="90">
        <v>23</v>
      </c>
      <c r="AH36" s="90">
        <v>29.4</v>
      </c>
      <c r="AI36" s="90">
        <v>33.81</v>
      </c>
      <c r="AJ36" s="16">
        <f t="shared" si="9"/>
        <v>0.47</v>
      </c>
      <c r="AL36" s="91"/>
      <c r="AM36" s="91"/>
      <c r="AN36" s="91"/>
      <c r="AO36" s="91"/>
      <c r="AP36" s="16"/>
      <c r="AR36" s="95">
        <v>16.5</v>
      </c>
      <c r="AS36" s="95">
        <v>20</v>
      </c>
      <c r="AT36" s="95">
        <v>22.28</v>
      </c>
      <c r="AU36" s="95">
        <v>27</v>
      </c>
      <c r="AV36" s="16">
        <f t="shared" si="4"/>
        <v>0.3501369863013699</v>
      </c>
      <c r="AX36" s="99">
        <v>17</v>
      </c>
      <c r="AY36" s="99">
        <v>28</v>
      </c>
      <c r="AZ36" s="99">
        <v>23.63</v>
      </c>
      <c r="BA36" s="99">
        <v>38.92</v>
      </c>
      <c r="BB36" s="16">
        <f t="shared" si="5"/>
        <v>0.3899999999999999</v>
      </c>
      <c r="BD36" s="101">
        <v>18.55</v>
      </c>
      <c r="BE36" s="101">
        <v>27.75</v>
      </c>
      <c r="BF36" s="101">
        <v>25.13525</v>
      </c>
      <c r="BG36" s="101">
        <v>37.60125</v>
      </c>
      <c r="BH36" s="16">
        <f t="shared" si="12"/>
        <v>0.355</v>
      </c>
      <c r="BJ36" s="102">
        <v>17.5</v>
      </c>
      <c r="BK36" s="102">
        <v>29.15</v>
      </c>
      <c r="BL36" s="102">
        <v>24.5</v>
      </c>
      <c r="BM36" s="102">
        <v>40.809999999999995</v>
      </c>
      <c r="BN36" s="16">
        <v>0.4</v>
      </c>
      <c r="BP36" s="103">
        <v>27</v>
      </c>
      <c r="BQ36" s="103">
        <v>30</v>
      </c>
      <c r="BR36" s="103">
        <f t="shared" si="10"/>
        <v>35.64</v>
      </c>
      <c r="BS36" s="103">
        <f t="shared" si="10"/>
        <v>39.6</v>
      </c>
      <c r="BT36" s="16">
        <f t="shared" si="6"/>
        <v>0.32000000000000006</v>
      </c>
    </row>
    <row r="37" spans="1:72" ht="14.25">
      <c r="A37" s="6" t="s">
        <v>86</v>
      </c>
      <c r="B37" s="76"/>
      <c r="C37" s="76"/>
      <c r="D37" s="76"/>
      <c r="E37" s="76"/>
      <c r="F37" s="16"/>
      <c r="H37" s="79">
        <v>20</v>
      </c>
      <c r="I37" s="79">
        <v>34</v>
      </c>
      <c r="J37" s="79">
        <f t="shared" si="11"/>
        <v>26.8</v>
      </c>
      <c r="K37" s="79">
        <f t="shared" si="11"/>
        <v>45.56</v>
      </c>
      <c r="L37" s="16">
        <f t="shared" si="1"/>
        <v>0.3400000000000001</v>
      </c>
      <c r="N37" s="78">
        <v>18</v>
      </c>
      <c r="O37" s="78">
        <v>23.5</v>
      </c>
      <c r="P37" s="78">
        <v>24.29</v>
      </c>
      <c r="Q37" s="78">
        <v>31.71</v>
      </c>
      <c r="R37" s="16">
        <f t="shared" si="2"/>
        <v>0.3493975903614457</v>
      </c>
      <c r="T37" s="92">
        <v>28.025499999999997</v>
      </c>
      <c r="U37" s="92">
        <v>39.893499999999996</v>
      </c>
      <c r="V37" s="92">
        <v>37.715501032380146</v>
      </c>
      <c r="W37" s="92">
        <v>53.46086347140453</v>
      </c>
      <c r="X37" s="16">
        <f t="shared" si="8"/>
        <v>0.3424279583589964</v>
      </c>
      <c r="Z37" s="89">
        <v>20</v>
      </c>
      <c r="AA37" s="89">
        <v>22</v>
      </c>
      <c r="AB37" s="89">
        <v>27.2</v>
      </c>
      <c r="AC37" s="89">
        <v>29.92</v>
      </c>
      <c r="AD37" s="16">
        <f t="shared" si="3"/>
        <v>0.3600000000000001</v>
      </c>
      <c r="AF37" s="90">
        <v>22</v>
      </c>
      <c r="AG37" s="90">
        <v>25</v>
      </c>
      <c r="AH37" s="90">
        <v>32.34</v>
      </c>
      <c r="AI37" s="90">
        <v>36.75</v>
      </c>
      <c r="AJ37" s="16">
        <f t="shared" si="9"/>
        <v>0.47</v>
      </c>
      <c r="AL37" s="91"/>
      <c r="AM37" s="91"/>
      <c r="AN37" s="91"/>
      <c r="AO37" s="91"/>
      <c r="AP37" s="16"/>
      <c r="AR37" s="95">
        <v>17.5</v>
      </c>
      <c r="AS37" s="95">
        <v>22</v>
      </c>
      <c r="AT37" s="95">
        <v>23.63</v>
      </c>
      <c r="AU37" s="95">
        <v>29.7</v>
      </c>
      <c r="AV37" s="16">
        <f t="shared" si="4"/>
        <v>0.3501265822784809</v>
      </c>
      <c r="AX37" s="99">
        <v>20</v>
      </c>
      <c r="AY37" s="99">
        <v>34</v>
      </c>
      <c r="AZ37" s="99">
        <v>29</v>
      </c>
      <c r="BA37" s="99">
        <v>49.3</v>
      </c>
      <c r="BB37" s="16">
        <f t="shared" si="5"/>
        <v>0.44999999999999996</v>
      </c>
      <c r="BD37" s="101">
        <v>21.3</v>
      </c>
      <c r="BE37" s="101">
        <v>31.8</v>
      </c>
      <c r="BF37" s="101">
        <v>28.8615</v>
      </c>
      <c r="BG37" s="101">
        <v>43.089</v>
      </c>
      <c r="BH37" s="16">
        <f t="shared" si="12"/>
        <v>0.355</v>
      </c>
      <c r="BJ37" s="102">
        <v>19.8</v>
      </c>
      <c r="BK37" s="102">
        <v>32.15</v>
      </c>
      <c r="BL37" s="102">
        <v>27.72</v>
      </c>
      <c r="BM37" s="102">
        <v>45.01</v>
      </c>
      <c r="BN37" s="16">
        <v>0.4</v>
      </c>
      <c r="BP37" s="103">
        <v>30</v>
      </c>
      <c r="BQ37" s="103">
        <v>36</v>
      </c>
      <c r="BR37" s="103">
        <f t="shared" si="10"/>
        <v>39.6</v>
      </c>
      <c r="BS37" s="103">
        <f t="shared" si="10"/>
        <v>47.52</v>
      </c>
      <c r="BT37" s="16">
        <f t="shared" si="6"/>
        <v>0.32000000000000006</v>
      </c>
    </row>
    <row r="38" spans="1:72" ht="14.25">
      <c r="A38" s="3" t="s">
        <v>87</v>
      </c>
      <c r="B38" s="76"/>
      <c r="C38" s="76"/>
      <c r="D38" s="76"/>
      <c r="E38" s="76"/>
      <c r="F38" s="16"/>
      <c r="H38" s="79">
        <v>15</v>
      </c>
      <c r="I38" s="79">
        <v>20</v>
      </c>
      <c r="J38" s="79">
        <f t="shared" si="11"/>
        <v>20.1</v>
      </c>
      <c r="K38" s="79">
        <f t="shared" si="11"/>
        <v>26.8</v>
      </c>
      <c r="L38" s="16">
        <f t="shared" si="1"/>
        <v>0.3400000000000001</v>
      </c>
      <c r="N38" s="78">
        <v>40</v>
      </c>
      <c r="O38" s="78">
        <v>60</v>
      </c>
      <c r="P38" s="78">
        <v>53.98</v>
      </c>
      <c r="Q38" s="78">
        <v>80.97</v>
      </c>
      <c r="R38" s="16">
        <f t="shared" si="2"/>
        <v>0.3494999999999999</v>
      </c>
      <c r="T38" s="92">
        <v>40.25</v>
      </c>
      <c r="U38" s="92">
        <v>45.137499999999996</v>
      </c>
      <c r="V38" s="92">
        <v>53.93</v>
      </c>
      <c r="W38" s="92">
        <v>60.41811664213624</v>
      </c>
      <c r="X38" s="16">
        <f t="shared" si="8"/>
        <v>0.3391669347637096</v>
      </c>
      <c r="Z38" s="89">
        <v>18</v>
      </c>
      <c r="AA38" s="89">
        <v>20</v>
      </c>
      <c r="AB38" s="89">
        <v>24.48</v>
      </c>
      <c r="AC38" s="89">
        <v>27.2</v>
      </c>
      <c r="AD38" s="16">
        <f t="shared" si="3"/>
        <v>0.3600000000000001</v>
      </c>
      <c r="AF38" s="90">
        <v>16</v>
      </c>
      <c r="AG38" s="90">
        <v>20</v>
      </c>
      <c r="AH38" s="90">
        <v>23.52</v>
      </c>
      <c r="AI38" s="90">
        <v>29.4</v>
      </c>
      <c r="AJ38" s="16">
        <f t="shared" si="9"/>
        <v>0.47</v>
      </c>
      <c r="AL38" s="91"/>
      <c r="AM38" s="91"/>
      <c r="AN38" s="91"/>
      <c r="AO38" s="91"/>
      <c r="AP38" s="16"/>
      <c r="AR38" s="95">
        <v>17</v>
      </c>
      <c r="AS38" s="95">
        <v>23</v>
      </c>
      <c r="AT38" s="95">
        <v>22.95</v>
      </c>
      <c r="AU38" s="95">
        <v>31.05</v>
      </c>
      <c r="AV38" s="16">
        <f t="shared" si="4"/>
        <v>0.3500000000000001</v>
      </c>
      <c r="AX38" s="99">
        <v>20</v>
      </c>
      <c r="AY38" s="99">
        <v>30</v>
      </c>
      <c r="AZ38" s="99">
        <v>27.8</v>
      </c>
      <c r="BA38" s="99">
        <v>41.7</v>
      </c>
      <c r="BB38" s="16">
        <f t="shared" si="5"/>
        <v>0.3899999999999999</v>
      </c>
      <c r="BD38" s="101">
        <v>15</v>
      </c>
      <c r="BE38" s="101">
        <v>18.1</v>
      </c>
      <c r="BF38" s="101">
        <v>20.325</v>
      </c>
      <c r="BG38" s="101">
        <v>24.5255</v>
      </c>
      <c r="BH38" s="16">
        <f t="shared" si="12"/>
        <v>0.35499999999999976</v>
      </c>
      <c r="BJ38" s="102"/>
      <c r="BK38" s="102"/>
      <c r="BL38" s="102"/>
      <c r="BM38" s="102"/>
      <c r="BN38" s="16"/>
      <c r="BP38" s="103">
        <v>14</v>
      </c>
      <c r="BQ38" s="103">
        <v>17</v>
      </c>
      <c r="BR38" s="103">
        <f t="shared" si="10"/>
        <v>18.48</v>
      </c>
      <c r="BS38" s="103">
        <f t="shared" si="10"/>
        <v>22.44</v>
      </c>
      <c r="BT38" s="16">
        <f t="shared" si="6"/>
        <v>0.32000000000000006</v>
      </c>
    </row>
    <row r="39" spans="1:72" ht="14.25">
      <c r="A39" s="24" t="s">
        <v>88</v>
      </c>
      <c r="B39" s="168"/>
      <c r="C39" s="169"/>
      <c r="D39" s="169"/>
      <c r="E39" s="169"/>
      <c r="F39" s="170"/>
      <c r="H39" s="168"/>
      <c r="I39" s="169"/>
      <c r="J39" s="169"/>
      <c r="K39" s="169"/>
      <c r="L39" s="170"/>
      <c r="N39" s="168"/>
      <c r="O39" s="169"/>
      <c r="P39" s="169"/>
      <c r="Q39" s="169"/>
      <c r="R39" s="170"/>
      <c r="T39" s="173"/>
      <c r="U39" s="173"/>
      <c r="V39" s="173"/>
      <c r="W39" s="173"/>
      <c r="X39" s="173"/>
      <c r="Z39" s="168"/>
      <c r="AA39" s="169"/>
      <c r="AB39" s="169"/>
      <c r="AC39" s="169"/>
      <c r="AD39" s="170"/>
      <c r="AF39" s="168"/>
      <c r="AG39" s="169"/>
      <c r="AH39" s="169"/>
      <c r="AI39" s="169"/>
      <c r="AJ39" s="170"/>
      <c r="AL39" s="168"/>
      <c r="AM39" s="169"/>
      <c r="AN39" s="169"/>
      <c r="AO39" s="169"/>
      <c r="AP39" s="170"/>
      <c r="AR39" s="227"/>
      <c r="AS39" s="228"/>
      <c r="AT39" s="228"/>
      <c r="AU39" s="228"/>
      <c r="AV39" s="229"/>
      <c r="AX39" s="168"/>
      <c r="AY39" s="169"/>
      <c r="AZ39" s="169"/>
      <c r="BA39" s="169"/>
      <c r="BB39" s="170"/>
      <c r="BD39" s="168"/>
      <c r="BE39" s="169"/>
      <c r="BF39" s="169"/>
      <c r="BG39" s="169"/>
      <c r="BH39" s="170"/>
      <c r="BJ39" s="168"/>
      <c r="BK39" s="169"/>
      <c r="BL39" s="169"/>
      <c r="BM39" s="169"/>
      <c r="BN39" s="170"/>
      <c r="BP39" s="168"/>
      <c r="BQ39" s="169"/>
      <c r="BR39" s="169"/>
      <c r="BS39" s="169"/>
      <c r="BT39" s="170"/>
    </row>
    <row r="40" spans="1:72" ht="14.25">
      <c r="A40" s="3" t="s">
        <v>89</v>
      </c>
      <c r="B40" s="76"/>
      <c r="C40" s="76"/>
      <c r="D40" s="76"/>
      <c r="E40" s="76"/>
      <c r="F40" s="16"/>
      <c r="H40" s="79">
        <v>9</v>
      </c>
      <c r="I40" s="79">
        <v>12</v>
      </c>
      <c r="J40" s="79">
        <f aca="true" t="shared" si="13" ref="J40:K47">H40*1.34</f>
        <v>12.06</v>
      </c>
      <c r="K40" s="79">
        <f t="shared" si="13"/>
        <v>16.080000000000002</v>
      </c>
      <c r="L40" s="16">
        <f t="shared" si="1"/>
        <v>0.3400000000000001</v>
      </c>
      <c r="N40" s="78">
        <v>9</v>
      </c>
      <c r="O40" s="78">
        <v>13</v>
      </c>
      <c r="P40" s="78">
        <v>12.15</v>
      </c>
      <c r="Q40" s="78">
        <v>17.54</v>
      </c>
      <c r="R40" s="16">
        <f t="shared" si="2"/>
        <v>0.3495454545454544</v>
      </c>
      <c r="T40" s="92">
        <v>12.5235</v>
      </c>
      <c r="U40" s="92">
        <v>15.743499999999997</v>
      </c>
      <c r="V40" s="92">
        <v>17.10820944491169</v>
      </c>
      <c r="W40" s="92">
        <v>21.397877737594612</v>
      </c>
      <c r="X40" s="16">
        <f t="shared" si="8"/>
        <v>0.36222758631996</v>
      </c>
      <c r="Z40" s="89">
        <v>9</v>
      </c>
      <c r="AA40" s="89">
        <v>10.25</v>
      </c>
      <c r="AB40" s="89">
        <v>12.24</v>
      </c>
      <c r="AC40" s="89">
        <v>13.94</v>
      </c>
      <c r="AD40" s="16">
        <f t="shared" si="3"/>
        <v>0.3599999999999999</v>
      </c>
      <c r="AF40" s="90"/>
      <c r="AG40" s="90"/>
      <c r="AH40" s="90"/>
      <c r="AI40" s="90"/>
      <c r="AJ40" s="16"/>
      <c r="AL40" s="91">
        <v>9.5</v>
      </c>
      <c r="AM40" s="91">
        <v>12.5</v>
      </c>
      <c r="AN40" s="91">
        <f>AL40*1.35</f>
        <v>12.825000000000001</v>
      </c>
      <c r="AO40" s="91">
        <f>AM40*1.35</f>
        <v>16.875</v>
      </c>
      <c r="AP40" s="16">
        <f aca="true" t="shared" si="14" ref="AP40:AP47">((AN40+AO40)/(AL40+AM40)-1)</f>
        <v>0.3500000000000001</v>
      </c>
      <c r="AR40" s="95">
        <v>10</v>
      </c>
      <c r="AS40" s="95">
        <v>12.5</v>
      </c>
      <c r="AT40" s="95">
        <v>13.5</v>
      </c>
      <c r="AU40" s="95">
        <v>16.88</v>
      </c>
      <c r="AV40" s="16">
        <f t="shared" si="4"/>
        <v>0.3502222222222222</v>
      </c>
      <c r="AX40" s="99">
        <v>10</v>
      </c>
      <c r="AY40" s="99">
        <v>15</v>
      </c>
      <c r="AZ40" s="99">
        <v>14</v>
      </c>
      <c r="BA40" s="99">
        <v>21</v>
      </c>
      <c r="BB40" s="16">
        <f t="shared" si="5"/>
        <v>0.3999999999999999</v>
      </c>
      <c r="BD40" s="101">
        <v>9.5</v>
      </c>
      <c r="BE40" s="101">
        <v>10.3</v>
      </c>
      <c r="BF40" s="101">
        <v>13.015</v>
      </c>
      <c r="BG40" s="101">
        <v>14.111000000000002</v>
      </c>
      <c r="BH40" s="16">
        <f t="shared" si="12"/>
        <v>0.3700000000000001</v>
      </c>
      <c r="BJ40" s="102"/>
      <c r="BK40" s="102"/>
      <c r="BL40" s="102"/>
      <c r="BM40" s="102"/>
      <c r="BN40" s="16"/>
      <c r="BP40" s="103">
        <v>8.5</v>
      </c>
      <c r="BQ40" s="103">
        <v>12</v>
      </c>
      <c r="BR40" s="103">
        <f aca="true" t="shared" si="15" ref="BR40:BS47">BP40*1.32</f>
        <v>11.22</v>
      </c>
      <c r="BS40" s="103">
        <f t="shared" si="15"/>
        <v>15.84</v>
      </c>
      <c r="BT40" s="16">
        <f t="shared" si="6"/>
        <v>0.32000000000000006</v>
      </c>
    </row>
    <row r="41" spans="1:72" ht="14.25">
      <c r="A41" s="6" t="s">
        <v>90</v>
      </c>
      <c r="B41" s="76"/>
      <c r="C41" s="76"/>
      <c r="D41" s="76"/>
      <c r="E41" s="76"/>
      <c r="F41" s="16"/>
      <c r="H41" s="79">
        <v>10</v>
      </c>
      <c r="I41" s="79">
        <v>13</v>
      </c>
      <c r="J41" s="79">
        <f t="shared" si="13"/>
        <v>13.4</v>
      </c>
      <c r="K41" s="79">
        <f t="shared" si="13"/>
        <v>17.42</v>
      </c>
      <c r="L41" s="16">
        <f t="shared" si="1"/>
        <v>0.3400000000000001</v>
      </c>
      <c r="N41" s="78">
        <v>8.5</v>
      </c>
      <c r="O41" s="78">
        <v>12.5</v>
      </c>
      <c r="P41" s="78">
        <v>11.47</v>
      </c>
      <c r="Q41" s="78">
        <v>16.87</v>
      </c>
      <c r="R41" s="16">
        <f t="shared" si="2"/>
        <v>0.3495238095238098</v>
      </c>
      <c r="T41" s="92">
        <v>12.960499999999998</v>
      </c>
      <c r="U41" s="92">
        <v>16.8475</v>
      </c>
      <c r="V41" s="92">
        <v>17.690378713204368</v>
      </c>
      <c r="W41" s="92">
        <v>22.868621152228762</v>
      </c>
      <c r="X41" s="16">
        <f t="shared" si="8"/>
        <v>0.36067498206632886</v>
      </c>
      <c r="Z41" s="89">
        <v>10</v>
      </c>
      <c r="AA41" s="89">
        <v>12</v>
      </c>
      <c r="AB41" s="89">
        <v>13.6</v>
      </c>
      <c r="AC41" s="89">
        <v>16.32</v>
      </c>
      <c r="AD41" s="16">
        <f t="shared" si="3"/>
        <v>0.3600000000000001</v>
      </c>
      <c r="AF41" s="90"/>
      <c r="AG41" s="90"/>
      <c r="AH41" s="90"/>
      <c r="AI41" s="90"/>
      <c r="AJ41" s="16"/>
      <c r="AL41" s="91">
        <v>9</v>
      </c>
      <c r="AM41" s="91">
        <v>12</v>
      </c>
      <c r="AN41" s="91">
        <f aca="true" t="shared" si="16" ref="AN41:AO47">AL41*1.35</f>
        <v>12.15</v>
      </c>
      <c r="AO41" s="91">
        <f t="shared" si="16"/>
        <v>16.200000000000003</v>
      </c>
      <c r="AP41" s="16">
        <f t="shared" si="14"/>
        <v>0.3500000000000001</v>
      </c>
      <c r="AR41" s="95">
        <v>10</v>
      </c>
      <c r="AS41" s="95">
        <v>12.5</v>
      </c>
      <c r="AT41" s="95">
        <v>13.5</v>
      </c>
      <c r="AU41" s="95">
        <v>16.88</v>
      </c>
      <c r="AV41" s="16">
        <f t="shared" si="4"/>
        <v>0.3502222222222222</v>
      </c>
      <c r="AX41" s="99">
        <v>9.5</v>
      </c>
      <c r="AY41" s="99">
        <v>12</v>
      </c>
      <c r="AZ41" s="99">
        <v>13.3</v>
      </c>
      <c r="BA41" s="99">
        <v>16.8</v>
      </c>
      <c r="BB41" s="16">
        <f t="shared" si="5"/>
        <v>0.40000000000000013</v>
      </c>
      <c r="BD41" s="101">
        <v>10</v>
      </c>
      <c r="BE41" s="101">
        <v>11.5</v>
      </c>
      <c r="BF41" s="101">
        <v>13.700000000000001</v>
      </c>
      <c r="BG41" s="101">
        <v>15.755</v>
      </c>
      <c r="BH41" s="16">
        <f t="shared" si="12"/>
        <v>0.3700000000000001</v>
      </c>
      <c r="BJ41" s="102">
        <v>9.075000000000001</v>
      </c>
      <c r="BK41" s="102">
        <v>14.179499999999999</v>
      </c>
      <c r="BL41" s="102">
        <v>12.705</v>
      </c>
      <c r="BM41" s="102">
        <v>19.8513</v>
      </c>
      <c r="BN41" s="16">
        <v>0.4</v>
      </c>
      <c r="BP41" s="103">
        <v>9.5</v>
      </c>
      <c r="BQ41" s="103">
        <v>13</v>
      </c>
      <c r="BR41" s="103">
        <f t="shared" si="15"/>
        <v>12.540000000000001</v>
      </c>
      <c r="BS41" s="103">
        <f t="shared" si="15"/>
        <v>17.16</v>
      </c>
      <c r="BT41" s="16">
        <f t="shared" si="6"/>
        <v>0.32000000000000006</v>
      </c>
    </row>
    <row r="42" spans="1:72" ht="14.25">
      <c r="A42" s="6" t="s">
        <v>91</v>
      </c>
      <c r="B42" s="76"/>
      <c r="C42" s="76"/>
      <c r="D42" s="76"/>
      <c r="E42" s="76"/>
      <c r="F42" s="16"/>
      <c r="H42" s="79">
        <v>8.57</v>
      </c>
      <c r="I42" s="79">
        <v>12.18</v>
      </c>
      <c r="J42" s="79">
        <f t="shared" si="13"/>
        <v>11.4838</v>
      </c>
      <c r="K42" s="79">
        <f t="shared" si="13"/>
        <v>16.3212</v>
      </c>
      <c r="L42" s="16">
        <f t="shared" si="1"/>
        <v>0.3400000000000001</v>
      </c>
      <c r="N42" s="78">
        <v>8.5</v>
      </c>
      <c r="O42" s="78">
        <v>12.5</v>
      </c>
      <c r="P42" s="78">
        <v>11.47</v>
      </c>
      <c r="Q42" s="78">
        <v>16.87</v>
      </c>
      <c r="R42" s="16">
        <f t="shared" si="2"/>
        <v>0.3495238095238098</v>
      </c>
      <c r="T42" s="92">
        <v>15.179999999999998</v>
      </c>
      <c r="U42" s="92">
        <v>20.297499999999996</v>
      </c>
      <c r="V42" s="92">
        <v>20.6471857863751</v>
      </c>
      <c r="W42" s="92">
        <v>27.462706886038678</v>
      </c>
      <c r="X42" s="16">
        <f t="shared" si="8"/>
        <v>0.356067723836623</v>
      </c>
      <c r="Z42" s="89">
        <v>10</v>
      </c>
      <c r="AA42" s="89">
        <v>12</v>
      </c>
      <c r="AB42" s="89">
        <v>13.6</v>
      </c>
      <c r="AC42" s="89">
        <v>16.32</v>
      </c>
      <c r="AD42" s="16">
        <f t="shared" si="3"/>
        <v>0.3600000000000001</v>
      </c>
      <c r="AF42" s="90"/>
      <c r="AG42" s="90"/>
      <c r="AH42" s="90"/>
      <c r="AI42" s="90"/>
      <c r="AJ42" s="16"/>
      <c r="AL42" s="91">
        <v>9</v>
      </c>
      <c r="AM42" s="91">
        <v>12</v>
      </c>
      <c r="AN42" s="91">
        <f t="shared" si="16"/>
        <v>12.15</v>
      </c>
      <c r="AO42" s="91">
        <f t="shared" si="16"/>
        <v>16.200000000000003</v>
      </c>
      <c r="AP42" s="16">
        <f t="shared" si="14"/>
        <v>0.3500000000000001</v>
      </c>
      <c r="AR42" s="95">
        <v>10</v>
      </c>
      <c r="AS42" s="95">
        <v>12.5</v>
      </c>
      <c r="AT42" s="95">
        <v>13.5</v>
      </c>
      <c r="AU42" s="95">
        <v>16.88</v>
      </c>
      <c r="AV42" s="16">
        <f t="shared" si="4"/>
        <v>0.3502222222222222</v>
      </c>
      <c r="AX42" s="99">
        <v>10</v>
      </c>
      <c r="AY42" s="99">
        <v>15</v>
      </c>
      <c r="AZ42" s="99">
        <v>14</v>
      </c>
      <c r="BA42" s="99">
        <v>21</v>
      </c>
      <c r="BB42" s="16">
        <f t="shared" si="5"/>
        <v>0.3999999999999999</v>
      </c>
      <c r="BD42" s="101">
        <v>11.5</v>
      </c>
      <c r="BE42" s="101">
        <v>13</v>
      </c>
      <c r="BF42" s="101">
        <v>15.755</v>
      </c>
      <c r="BG42" s="101">
        <v>17.810000000000002</v>
      </c>
      <c r="BH42" s="16">
        <f t="shared" si="12"/>
        <v>0.3700000000000001</v>
      </c>
      <c r="BJ42" s="102">
        <v>10.186</v>
      </c>
      <c r="BK42" s="102">
        <v>15.122499999999999</v>
      </c>
      <c r="BL42" s="102">
        <v>14.260399999999999</v>
      </c>
      <c r="BM42" s="102">
        <v>21.171499999999998</v>
      </c>
      <c r="BN42" s="16">
        <v>0.4</v>
      </c>
      <c r="BP42" s="103">
        <v>8.5</v>
      </c>
      <c r="BQ42" s="103">
        <v>12</v>
      </c>
      <c r="BR42" s="103">
        <f t="shared" si="15"/>
        <v>11.22</v>
      </c>
      <c r="BS42" s="103">
        <f t="shared" si="15"/>
        <v>15.84</v>
      </c>
      <c r="BT42" s="16">
        <f t="shared" si="6"/>
        <v>0.32000000000000006</v>
      </c>
    </row>
    <row r="43" spans="1:72" ht="14.25">
      <c r="A43" s="6" t="s">
        <v>92</v>
      </c>
      <c r="B43" s="76"/>
      <c r="C43" s="76"/>
      <c r="D43" s="76"/>
      <c r="E43" s="76"/>
      <c r="F43" s="16"/>
      <c r="H43" s="79">
        <v>8.57</v>
      </c>
      <c r="I43" s="79">
        <v>12.18</v>
      </c>
      <c r="J43" s="79">
        <f t="shared" si="13"/>
        <v>11.4838</v>
      </c>
      <c r="K43" s="79">
        <f t="shared" si="13"/>
        <v>16.3212</v>
      </c>
      <c r="L43" s="16">
        <f t="shared" si="1"/>
        <v>0.3400000000000001</v>
      </c>
      <c r="N43" s="78">
        <v>8.5</v>
      </c>
      <c r="O43" s="78">
        <v>12.5</v>
      </c>
      <c r="P43" s="78">
        <v>11.47</v>
      </c>
      <c r="Q43" s="78">
        <v>16.87</v>
      </c>
      <c r="R43" s="16">
        <f t="shared" si="2"/>
        <v>0.3495238095238098</v>
      </c>
      <c r="T43" s="92">
        <v>12.753499999999999</v>
      </c>
      <c r="U43" s="92">
        <v>16.145999999999997</v>
      </c>
      <c r="V43" s="92">
        <v>17.41461432296047</v>
      </c>
      <c r="W43" s="92">
        <v>21.93408627417998</v>
      </c>
      <c r="X43" s="16">
        <f t="shared" si="8"/>
        <v>0.36157029004448016</v>
      </c>
      <c r="Z43" s="89">
        <v>9</v>
      </c>
      <c r="AA43" s="89">
        <v>10.25</v>
      </c>
      <c r="AB43" s="89">
        <v>12.24</v>
      </c>
      <c r="AC43" s="89">
        <v>13.94</v>
      </c>
      <c r="AD43" s="16">
        <f t="shared" si="3"/>
        <v>0.3599999999999999</v>
      </c>
      <c r="AF43" s="90"/>
      <c r="AG43" s="90"/>
      <c r="AH43" s="90"/>
      <c r="AI43" s="90"/>
      <c r="AJ43" s="16"/>
      <c r="AL43" s="91">
        <v>9</v>
      </c>
      <c r="AM43" s="91">
        <v>12</v>
      </c>
      <c r="AN43" s="91">
        <f t="shared" si="16"/>
        <v>12.15</v>
      </c>
      <c r="AO43" s="91">
        <f t="shared" si="16"/>
        <v>16.200000000000003</v>
      </c>
      <c r="AP43" s="16">
        <f t="shared" si="14"/>
        <v>0.3500000000000001</v>
      </c>
      <c r="AR43" s="95">
        <v>10</v>
      </c>
      <c r="AS43" s="95">
        <v>12.5</v>
      </c>
      <c r="AT43" s="95">
        <v>13.5</v>
      </c>
      <c r="AU43" s="95">
        <v>16.88</v>
      </c>
      <c r="AV43" s="16">
        <f t="shared" si="4"/>
        <v>0.3502222222222222</v>
      </c>
      <c r="AX43" s="99">
        <v>9</v>
      </c>
      <c r="AY43" s="99">
        <v>11</v>
      </c>
      <c r="AZ43" s="99">
        <v>12.51</v>
      </c>
      <c r="BA43" s="99">
        <v>15.29</v>
      </c>
      <c r="BB43" s="16">
        <f t="shared" si="5"/>
        <v>0.3899999999999999</v>
      </c>
      <c r="BD43" s="101">
        <v>9.5</v>
      </c>
      <c r="BE43" s="101">
        <v>11</v>
      </c>
      <c r="BF43" s="101">
        <v>13.015</v>
      </c>
      <c r="BG43" s="101">
        <v>15.07</v>
      </c>
      <c r="BH43" s="16">
        <f t="shared" si="12"/>
        <v>0.3700000000000001</v>
      </c>
      <c r="BJ43" s="102">
        <v>10.186</v>
      </c>
      <c r="BK43" s="102">
        <v>15.122499999999999</v>
      </c>
      <c r="BL43" s="102">
        <v>14.260399999999999</v>
      </c>
      <c r="BM43" s="102">
        <v>21.171499999999998</v>
      </c>
      <c r="BN43" s="16">
        <v>0.4</v>
      </c>
      <c r="BP43" s="103">
        <v>9</v>
      </c>
      <c r="BQ43" s="103">
        <v>12</v>
      </c>
      <c r="BR43" s="103">
        <f t="shared" si="15"/>
        <v>11.88</v>
      </c>
      <c r="BS43" s="103">
        <f t="shared" si="15"/>
        <v>15.84</v>
      </c>
      <c r="BT43" s="16">
        <f t="shared" si="6"/>
        <v>0.31999999999999984</v>
      </c>
    </row>
    <row r="44" spans="1:72" ht="14.25">
      <c r="A44" s="3" t="s">
        <v>93</v>
      </c>
      <c r="B44" s="76"/>
      <c r="C44" s="76"/>
      <c r="D44" s="76"/>
      <c r="E44" s="76"/>
      <c r="F44" s="16"/>
      <c r="H44" s="79">
        <v>9</v>
      </c>
      <c r="I44" s="79">
        <v>12</v>
      </c>
      <c r="J44" s="79">
        <f t="shared" si="13"/>
        <v>12.06</v>
      </c>
      <c r="K44" s="79">
        <f t="shared" si="13"/>
        <v>16.080000000000002</v>
      </c>
      <c r="L44" s="16">
        <f t="shared" si="1"/>
        <v>0.3400000000000001</v>
      </c>
      <c r="N44" s="78">
        <v>8.5</v>
      </c>
      <c r="O44" s="78">
        <v>12.5</v>
      </c>
      <c r="P44" s="78">
        <v>11.47</v>
      </c>
      <c r="Q44" s="78">
        <v>16.87</v>
      </c>
      <c r="R44" s="16">
        <f t="shared" si="2"/>
        <v>0.3495238095238098</v>
      </c>
      <c r="T44" s="92">
        <v>20.1365</v>
      </c>
      <c r="U44" s="92">
        <v>26.702999999999996</v>
      </c>
      <c r="V44" s="92">
        <v>27.249107007989906</v>
      </c>
      <c r="W44" s="92">
        <v>35.96093060555088</v>
      </c>
      <c r="X44" s="16">
        <f t="shared" si="8"/>
        <v>0.3495028258956816</v>
      </c>
      <c r="Z44" s="89">
        <v>9.5</v>
      </c>
      <c r="AA44" s="89">
        <v>10.5</v>
      </c>
      <c r="AB44" s="89">
        <v>12.92</v>
      </c>
      <c r="AC44" s="89">
        <v>14.28</v>
      </c>
      <c r="AD44" s="16">
        <f t="shared" si="3"/>
        <v>0.3599999999999999</v>
      </c>
      <c r="AF44" s="90"/>
      <c r="AG44" s="90"/>
      <c r="AH44" s="90"/>
      <c r="AI44" s="90"/>
      <c r="AJ44" s="16"/>
      <c r="AL44" s="91">
        <v>9.5</v>
      </c>
      <c r="AM44" s="91">
        <v>12.5</v>
      </c>
      <c r="AN44" s="91">
        <f t="shared" si="16"/>
        <v>12.825000000000001</v>
      </c>
      <c r="AO44" s="91">
        <f t="shared" si="16"/>
        <v>16.875</v>
      </c>
      <c r="AP44" s="16">
        <f t="shared" si="14"/>
        <v>0.3500000000000001</v>
      </c>
      <c r="AR44" s="95">
        <v>10</v>
      </c>
      <c r="AS44" s="95">
        <v>12.5</v>
      </c>
      <c r="AT44" s="95">
        <v>13.5</v>
      </c>
      <c r="AU44" s="95">
        <v>16.88</v>
      </c>
      <c r="AV44" s="16">
        <f t="shared" si="4"/>
        <v>0.3502222222222222</v>
      </c>
      <c r="AX44" s="99">
        <v>9</v>
      </c>
      <c r="AY44" s="99">
        <v>11.5</v>
      </c>
      <c r="AZ44" s="99">
        <v>12.51</v>
      </c>
      <c r="BA44" s="99">
        <v>15.99</v>
      </c>
      <c r="BB44" s="16">
        <f t="shared" si="5"/>
        <v>0.3902439024390243</v>
      </c>
      <c r="BD44" s="101">
        <v>9.5</v>
      </c>
      <c r="BE44" s="101">
        <v>10.5</v>
      </c>
      <c r="BF44" s="101">
        <v>13.015</v>
      </c>
      <c r="BG44" s="101">
        <v>14.385000000000002</v>
      </c>
      <c r="BH44" s="16">
        <f t="shared" si="12"/>
        <v>0.3700000000000001</v>
      </c>
      <c r="BJ44" s="102"/>
      <c r="BK44" s="102"/>
      <c r="BL44" s="102"/>
      <c r="BM44" s="102"/>
      <c r="BN44" s="16"/>
      <c r="BP44" s="103">
        <v>8.5</v>
      </c>
      <c r="BQ44" s="103">
        <v>12</v>
      </c>
      <c r="BR44" s="103">
        <f t="shared" si="15"/>
        <v>11.22</v>
      </c>
      <c r="BS44" s="103">
        <f t="shared" si="15"/>
        <v>15.84</v>
      </c>
      <c r="BT44" s="16">
        <f t="shared" si="6"/>
        <v>0.32000000000000006</v>
      </c>
    </row>
    <row r="45" spans="1:72" ht="14.25">
      <c r="A45" s="3" t="s">
        <v>94</v>
      </c>
      <c r="B45" s="76"/>
      <c r="C45" s="76"/>
      <c r="D45" s="76"/>
      <c r="E45" s="76"/>
      <c r="F45" s="16"/>
      <c r="H45" s="79">
        <v>10</v>
      </c>
      <c r="I45" s="79">
        <v>13</v>
      </c>
      <c r="J45" s="79">
        <f t="shared" si="13"/>
        <v>13.4</v>
      </c>
      <c r="K45" s="79">
        <f t="shared" si="13"/>
        <v>17.42</v>
      </c>
      <c r="L45" s="16">
        <f t="shared" si="1"/>
        <v>0.3400000000000001</v>
      </c>
      <c r="N45" s="78">
        <v>9</v>
      </c>
      <c r="O45" s="78">
        <v>14</v>
      </c>
      <c r="P45" s="78">
        <v>12.15</v>
      </c>
      <c r="Q45" s="78">
        <v>18.89</v>
      </c>
      <c r="R45" s="16">
        <f t="shared" si="2"/>
        <v>0.3495652173913044</v>
      </c>
      <c r="T45" s="92">
        <v>20.504499999999997</v>
      </c>
      <c r="U45" s="92">
        <v>29.095</v>
      </c>
      <c r="V45" s="92">
        <v>27.73733530067283</v>
      </c>
      <c r="W45" s="92">
        <v>39.1344145079899</v>
      </c>
      <c r="X45" s="16">
        <f t="shared" si="8"/>
        <v>0.3482343533435366</v>
      </c>
      <c r="Z45" s="89">
        <v>10</v>
      </c>
      <c r="AA45" s="89">
        <v>13</v>
      </c>
      <c r="AB45" s="89">
        <v>13.6</v>
      </c>
      <c r="AC45" s="89">
        <v>17.68</v>
      </c>
      <c r="AD45" s="16">
        <f t="shared" si="3"/>
        <v>0.3600000000000001</v>
      </c>
      <c r="AF45" s="90"/>
      <c r="AG45" s="90"/>
      <c r="AH45" s="90"/>
      <c r="AI45" s="90"/>
      <c r="AJ45" s="16"/>
      <c r="AL45" s="91">
        <v>11.21</v>
      </c>
      <c r="AM45" s="91">
        <v>15.21</v>
      </c>
      <c r="AN45" s="91">
        <f t="shared" si="16"/>
        <v>15.133500000000002</v>
      </c>
      <c r="AO45" s="91">
        <f t="shared" si="16"/>
        <v>20.533500000000004</v>
      </c>
      <c r="AP45" s="16">
        <f t="shared" si="14"/>
        <v>0.34999999999999987</v>
      </c>
      <c r="AR45" s="95">
        <v>12.5</v>
      </c>
      <c r="AS45" s="95">
        <v>15</v>
      </c>
      <c r="AT45" s="95">
        <v>16.88</v>
      </c>
      <c r="AU45" s="95">
        <v>20.25</v>
      </c>
      <c r="AV45" s="16">
        <f t="shared" si="4"/>
        <v>0.3501818181818179</v>
      </c>
      <c r="AX45" s="99">
        <v>10.9</v>
      </c>
      <c r="AY45" s="99">
        <v>16.5</v>
      </c>
      <c r="AZ45" s="99">
        <v>15.15</v>
      </c>
      <c r="BA45" s="99">
        <v>22.94</v>
      </c>
      <c r="BB45" s="16">
        <f t="shared" si="5"/>
        <v>0.39014598540145995</v>
      </c>
      <c r="BD45" s="101">
        <v>11</v>
      </c>
      <c r="BE45" s="101">
        <v>13.7</v>
      </c>
      <c r="BF45" s="101">
        <v>15.07</v>
      </c>
      <c r="BG45" s="101">
        <v>18.769000000000002</v>
      </c>
      <c r="BH45" s="16">
        <f t="shared" si="12"/>
        <v>0.3699999999999999</v>
      </c>
      <c r="BJ45" s="102"/>
      <c r="BK45" s="102"/>
      <c r="BL45" s="102"/>
      <c r="BM45" s="102"/>
      <c r="BN45" s="16"/>
      <c r="BP45" s="103">
        <v>10</v>
      </c>
      <c r="BQ45" s="103">
        <v>13</v>
      </c>
      <c r="BR45" s="103">
        <f t="shared" si="15"/>
        <v>13.200000000000001</v>
      </c>
      <c r="BS45" s="103">
        <f t="shared" si="15"/>
        <v>17.16</v>
      </c>
      <c r="BT45" s="16">
        <f t="shared" si="6"/>
        <v>0.32000000000000006</v>
      </c>
    </row>
    <row r="46" spans="1:72" ht="14.25">
      <c r="A46" s="3" t="s">
        <v>95</v>
      </c>
      <c r="B46" s="76"/>
      <c r="C46" s="76"/>
      <c r="D46" s="76"/>
      <c r="E46" s="76"/>
      <c r="F46" s="16"/>
      <c r="H46" s="79">
        <v>10</v>
      </c>
      <c r="I46" s="79">
        <v>12</v>
      </c>
      <c r="J46" s="79">
        <f t="shared" si="13"/>
        <v>13.4</v>
      </c>
      <c r="K46" s="79">
        <f t="shared" si="13"/>
        <v>16.080000000000002</v>
      </c>
      <c r="L46" s="16">
        <f t="shared" si="1"/>
        <v>0.3400000000000001</v>
      </c>
      <c r="N46" s="78">
        <v>11.5</v>
      </c>
      <c r="O46" s="78">
        <v>14</v>
      </c>
      <c r="P46" s="78">
        <v>15.52</v>
      </c>
      <c r="Q46" s="78">
        <v>18.89</v>
      </c>
      <c r="R46" s="16">
        <f t="shared" si="2"/>
        <v>0.3494117647058823</v>
      </c>
      <c r="T46" s="92">
        <v>23</v>
      </c>
      <c r="U46" s="92">
        <v>27.599999999999998</v>
      </c>
      <c r="V46" s="92">
        <v>31.05</v>
      </c>
      <c r="W46" s="92">
        <v>37.15098706896551</v>
      </c>
      <c r="X46" s="16">
        <f t="shared" si="8"/>
        <v>0.3478455942483305</v>
      </c>
      <c r="Z46" s="89">
        <v>11</v>
      </c>
      <c r="AA46" s="89">
        <v>12</v>
      </c>
      <c r="AB46" s="89">
        <v>14.96</v>
      </c>
      <c r="AC46" s="89">
        <v>16.32</v>
      </c>
      <c r="AD46" s="16">
        <f t="shared" si="3"/>
        <v>0.3600000000000001</v>
      </c>
      <c r="AF46" s="90"/>
      <c r="AG46" s="90"/>
      <c r="AH46" s="90"/>
      <c r="AI46" s="90"/>
      <c r="AJ46" s="16"/>
      <c r="AL46" s="91">
        <v>11.5</v>
      </c>
      <c r="AM46" s="91">
        <v>14.3</v>
      </c>
      <c r="AN46" s="91">
        <f t="shared" si="16"/>
        <v>15.525</v>
      </c>
      <c r="AO46" s="91">
        <f t="shared" si="16"/>
        <v>19.305000000000003</v>
      </c>
      <c r="AP46" s="16">
        <f t="shared" si="14"/>
        <v>0.3500000000000001</v>
      </c>
      <c r="AR46" s="95">
        <v>11</v>
      </c>
      <c r="AS46" s="95">
        <v>14</v>
      </c>
      <c r="AT46" s="95">
        <v>14.85</v>
      </c>
      <c r="AU46" s="95">
        <v>18.9</v>
      </c>
      <c r="AV46" s="16">
        <f t="shared" si="4"/>
        <v>0.3500000000000001</v>
      </c>
      <c r="AX46" s="99">
        <v>9.5</v>
      </c>
      <c r="AY46" s="99">
        <v>12</v>
      </c>
      <c r="AZ46" s="99">
        <v>13.21</v>
      </c>
      <c r="BA46" s="99">
        <v>16.68</v>
      </c>
      <c r="BB46" s="16">
        <f t="shared" si="5"/>
        <v>0.39023255813953495</v>
      </c>
      <c r="BD46" s="101">
        <v>9.25</v>
      </c>
      <c r="BE46" s="101">
        <v>12</v>
      </c>
      <c r="BF46" s="101">
        <v>12.672500000000001</v>
      </c>
      <c r="BG46" s="101">
        <v>16.44</v>
      </c>
      <c r="BH46" s="16">
        <f t="shared" si="12"/>
        <v>0.3700000000000001</v>
      </c>
      <c r="BJ46" s="102">
        <v>12.65</v>
      </c>
      <c r="BK46" s="102">
        <v>19.825999999999997</v>
      </c>
      <c r="BL46" s="102">
        <v>17.71</v>
      </c>
      <c r="BM46" s="102">
        <v>28.747699999999995</v>
      </c>
      <c r="BN46" s="16">
        <v>0.45</v>
      </c>
      <c r="BP46" s="103">
        <v>9</v>
      </c>
      <c r="BQ46" s="103">
        <v>12</v>
      </c>
      <c r="BR46" s="103">
        <f t="shared" si="15"/>
        <v>11.88</v>
      </c>
      <c r="BS46" s="103">
        <f t="shared" si="15"/>
        <v>15.84</v>
      </c>
      <c r="BT46" s="16">
        <f t="shared" si="6"/>
        <v>0.31999999999999984</v>
      </c>
    </row>
    <row r="47" spans="1:72" ht="14.25">
      <c r="A47" s="3" t="s">
        <v>96</v>
      </c>
      <c r="B47" s="76"/>
      <c r="C47" s="76"/>
      <c r="D47" s="76"/>
      <c r="E47" s="76"/>
      <c r="F47" s="16"/>
      <c r="H47" s="79">
        <v>12</v>
      </c>
      <c r="I47" s="79">
        <v>13</v>
      </c>
      <c r="J47" s="79">
        <f t="shared" si="13"/>
        <v>16.080000000000002</v>
      </c>
      <c r="K47" s="79">
        <f t="shared" si="13"/>
        <v>17.42</v>
      </c>
      <c r="L47" s="16">
        <f t="shared" si="1"/>
        <v>0.3400000000000001</v>
      </c>
      <c r="N47" s="78">
        <v>13</v>
      </c>
      <c r="O47" s="78">
        <v>15</v>
      </c>
      <c r="P47" s="78">
        <v>17.54</v>
      </c>
      <c r="Q47" s="78">
        <v>20.24</v>
      </c>
      <c r="R47" s="16">
        <f t="shared" si="2"/>
        <v>0.3492857142857144</v>
      </c>
      <c r="T47" s="92">
        <v>28.749999999999996</v>
      </c>
      <c r="U47" s="92">
        <v>32.199999999999996</v>
      </c>
      <c r="V47" s="92">
        <v>38.68</v>
      </c>
      <c r="W47" s="92">
        <v>43.25384072750209</v>
      </c>
      <c r="X47" s="16">
        <f t="shared" si="8"/>
        <v>0.3442795853568843</v>
      </c>
      <c r="Z47" s="89">
        <v>12</v>
      </c>
      <c r="AA47" s="89">
        <v>13</v>
      </c>
      <c r="AB47" s="89">
        <v>16.32</v>
      </c>
      <c r="AC47" s="89">
        <v>17.68</v>
      </c>
      <c r="AD47" s="16">
        <f t="shared" si="3"/>
        <v>0.3600000000000001</v>
      </c>
      <c r="AF47" s="90"/>
      <c r="AG47" s="90"/>
      <c r="AH47" s="90"/>
      <c r="AI47" s="90"/>
      <c r="AJ47" s="16"/>
      <c r="AL47" s="91">
        <v>12.12</v>
      </c>
      <c r="AM47" s="91">
        <v>16.32</v>
      </c>
      <c r="AN47" s="91">
        <f t="shared" si="16"/>
        <v>16.362</v>
      </c>
      <c r="AO47" s="91">
        <f t="shared" si="16"/>
        <v>22.032000000000004</v>
      </c>
      <c r="AP47" s="16">
        <f t="shared" si="14"/>
        <v>0.3500000000000003</v>
      </c>
      <c r="AR47" s="95">
        <v>12.5</v>
      </c>
      <c r="AS47" s="95">
        <v>14</v>
      </c>
      <c r="AT47" s="95">
        <v>16.88</v>
      </c>
      <c r="AU47" s="95">
        <v>18.9</v>
      </c>
      <c r="AV47" s="16">
        <f t="shared" si="4"/>
        <v>0.3501886792452831</v>
      </c>
      <c r="AX47" s="99">
        <v>10.5</v>
      </c>
      <c r="AY47" s="99">
        <v>14</v>
      </c>
      <c r="AZ47" s="99">
        <v>14.6</v>
      </c>
      <c r="BA47" s="99">
        <v>19.46</v>
      </c>
      <c r="BB47" s="16">
        <f t="shared" si="5"/>
        <v>0.3902040816326531</v>
      </c>
      <c r="BD47" s="101">
        <v>10</v>
      </c>
      <c r="BE47" s="101">
        <v>13</v>
      </c>
      <c r="BF47" s="101">
        <v>13.700000000000001</v>
      </c>
      <c r="BG47" s="101">
        <v>17.810000000000002</v>
      </c>
      <c r="BH47" s="16">
        <f t="shared" si="12"/>
        <v>0.37000000000000033</v>
      </c>
      <c r="BJ47" s="102">
        <v>13.530000000000001</v>
      </c>
      <c r="BK47" s="102">
        <v>21.217499999999998</v>
      </c>
      <c r="BL47" s="102">
        <v>18.942</v>
      </c>
      <c r="BM47" s="102">
        <v>30.765374999999995</v>
      </c>
      <c r="BN47" s="16">
        <v>0.45</v>
      </c>
      <c r="BP47" s="103">
        <v>10</v>
      </c>
      <c r="BQ47" s="103">
        <v>13</v>
      </c>
      <c r="BR47" s="103">
        <f t="shared" si="15"/>
        <v>13.200000000000001</v>
      </c>
      <c r="BS47" s="103">
        <f t="shared" si="15"/>
        <v>17.16</v>
      </c>
      <c r="BT47" s="16">
        <f t="shared" si="6"/>
        <v>0.32000000000000006</v>
      </c>
    </row>
    <row r="48" spans="1:72" ht="14.25">
      <c r="A48" s="4" t="s">
        <v>97</v>
      </c>
      <c r="B48" s="168"/>
      <c r="C48" s="169"/>
      <c r="D48" s="169"/>
      <c r="E48" s="169"/>
      <c r="F48" s="170"/>
      <c r="H48" s="168"/>
      <c r="I48" s="169"/>
      <c r="J48" s="169"/>
      <c r="K48" s="169"/>
      <c r="L48" s="170"/>
      <c r="N48" s="168"/>
      <c r="O48" s="169"/>
      <c r="P48" s="169"/>
      <c r="Q48" s="169"/>
      <c r="R48" s="170"/>
      <c r="T48" s="173"/>
      <c r="U48" s="173"/>
      <c r="V48" s="173"/>
      <c r="W48" s="173"/>
      <c r="X48" s="173"/>
      <c r="Z48" s="168"/>
      <c r="AA48" s="169"/>
      <c r="AB48" s="169"/>
      <c r="AC48" s="169"/>
      <c r="AD48" s="170"/>
      <c r="AF48" s="168"/>
      <c r="AG48" s="169"/>
      <c r="AH48" s="169"/>
      <c r="AI48" s="169"/>
      <c r="AJ48" s="170"/>
      <c r="AL48" s="168"/>
      <c r="AM48" s="169"/>
      <c r="AN48" s="169"/>
      <c r="AO48" s="169"/>
      <c r="AP48" s="170"/>
      <c r="AR48" s="227"/>
      <c r="AS48" s="228"/>
      <c r="AT48" s="228"/>
      <c r="AU48" s="228"/>
      <c r="AV48" s="229"/>
      <c r="AX48" s="168"/>
      <c r="AY48" s="169"/>
      <c r="AZ48" s="169"/>
      <c r="BA48" s="169"/>
      <c r="BB48" s="170"/>
      <c r="BD48" s="168"/>
      <c r="BE48" s="169"/>
      <c r="BF48" s="169"/>
      <c r="BG48" s="169"/>
      <c r="BH48" s="170"/>
      <c r="BJ48" s="168"/>
      <c r="BK48" s="169"/>
      <c r="BL48" s="169"/>
      <c r="BM48" s="169"/>
      <c r="BN48" s="170"/>
      <c r="BP48" s="168"/>
      <c r="BQ48" s="169"/>
      <c r="BR48" s="169"/>
      <c r="BS48" s="169"/>
      <c r="BT48" s="170"/>
    </row>
    <row r="49" spans="1:72" ht="14.25">
      <c r="A49" s="6" t="s">
        <v>98</v>
      </c>
      <c r="B49" s="76"/>
      <c r="C49" s="76"/>
      <c r="D49" s="76"/>
      <c r="E49" s="76"/>
      <c r="F49" s="16"/>
      <c r="H49" s="79">
        <v>14</v>
      </c>
      <c r="I49" s="79">
        <v>16</v>
      </c>
      <c r="J49" s="79">
        <f>H49*1.34</f>
        <v>18.76</v>
      </c>
      <c r="K49" s="79">
        <f>I49*1.34</f>
        <v>21.44</v>
      </c>
      <c r="L49" s="16">
        <f t="shared" si="1"/>
        <v>0.3400000000000001</v>
      </c>
      <c r="N49" s="78">
        <v>13</v>
      </c>
      <c r="O49" s="78">
        <v>16</v>
      </c>
      <c r="P49" s="78">
        <v>17.54</v>
      </c>
      <c r="Q49" s="78">
        <v>21.6</v>
      </c>
      <c r="R49" s="16">
        <f t="shared" si="2"/>
        <v>0.34965517241379307</v>
      </c>
      <c r="T49" s="92">
        <v>21.84</v>
      </c>
      <c r="U49" s="92">
        <v>31.64</v>
      </c>
      <c r="V49" s="82">
        <v>29.51</v>
      </c>
      <c r="W49" s="92">
        <v>42.50624115433136</v>
      </c>
      <c r="X49" s="16">
        <f t="shared" si="8"/>
        <v>0.34660136788203744</v>
      </c>
      <c r="Z49" s="89">
        <v>14</v>
      </c>
      <c r="AA49" s="89">
        <v>16</v>
      </c>
      <c r="AB49" s="89">
        <v>19.04</v>
      </c>
      <c r="AC49" s="89">
        <v>21.76</v>
      </c>
      <c r="AD49" s="16">
        <f t="shared" si="3"/>
        <v>0.3599999999999999</v>
      </c>
      <c r="AF49" s="90"/>
      <c r="AG49" s="90"/>
      <c r="AH49" s="90"/>
      <c r="AI49" s="90"/>
      <c r="AJ49" s="16"/>
      <c r="AL49" s="91"/>
      <c r="AM49" s="91"/>
      <c r="AN49" s="91"/>
      <c r="AO49" s="91"/>
      <c r="AP49" s="16"/>
      <c r="AR49" s="95">
        <v>16</v>
      </c>
      <c r="AS49" s="95">
        <v>20</v>
      </c>
      <c r="AT49" s="95">
        <v>21.6</v>
      </c>
      <c r="AU49" s="95">
        <v>27</v>
      </c>
      <c r="AV49" s="16">
        <f t="shared" si="4"/>
        <v>0.3500000000000001</v>
      </c>
      <c r="AX49" s="99">
        <v>14.5</v>
      </c>
      <c r="AY49" s="99">
        <v>22</v>
      </c>
      <c r="AZ49" s="99">
        <v>20.16</v>
      </c>
      <c r="BA49" s="99">
        <v>30.58</v>
      </c>
      <c r="BB49" s="16">
        <f t="shared" si="5"/>
        <v>0.3901369863013697</v>
      </c>
      <c r="BD49" s="101">
        <v>17.22</v>
      </c>
      <c r="BE49" s="101">
        <v>21.25</v>
      </c>
      <c r="BF49" s="101">
        <v>23.333099999999998</v>
      </c>
      <c r="BG49" s="101">
        <v>28.79375</v>
      </c>
      <c r="BH49" s="16">
        <f t="shared" si="12"/>
        <v>0.355</v>
      </c>
      <c r="BJ49" s="102">
        <v>17.732000000000003</v>
      </c>
      <c r="BK49" s="102">
        <v>27.807</v>
      </c>
      <c r="BL49" s="102">
        <v>24.824800000000003</v>
      </c>
      <c r="BM49" s="102">
        <v>40.32015</v>
      </c>
      <c r="BN49" s="16">
        <v>0.45</v>
      </c>
      <c r="BP49" s="103">
        <v>16</v>
      </c>
      <c r="BQ49" s="103">
        <v>20</v>
      </c>
      <c r="BR49" s="103">
        <f>BP49*1.32</f>
        <v>21.12</v>
      </c>
      <c r="BS49" s="103">
        <f>BQ49*1.32</f>
        <v>26.400000000000002</v>
      </c>
      <c r="BT49" s="16">
        <f t="shared" si="6"/>
        <v>0.32000000000000006</v>
      </c>
    </row>
    <row r="50" spans="1:72" ht="14.25">
      <c r="A50" s="6" t="s">
        <v>99</v>
      </c>
      <c r="B50" s="76"/>
      <c r="C50" s="76"/>
      <c r="D50" s="76"/>
      <c r="E50" s="76"/>
      <c r="F50" s="16"/>
      <c r="H50" s="79">
        <v>16</v>
      </c>
      <c r="I50" s="79">
        <v>20</v>
      </c>
      <c r="J50" s="79">
        <f>H50*1.34</f>
        <v>21.44</v>
      </c>
      <c r="K50" s="79">
        <f>I50*1.34</f>
        <v>26.8</v>
      </c>
      <c r="L50" s="16">
        <f t="shared" si="1"/>
        <v>0.3400000000000001</v>
      </c>
      <c r="N50" s="78">
        <v>16</v>
      </c>
      <c r="O50" s="78">
        <v>20</v>
      </c>
      <c r="P50" s="78">
        <v>21.59</v>
      </c>
      <c r="Q50" s="78">
        <v>26.99</v>
      </c>
      <c r="R50" s="16">
        <f t="shared" si="2"/>
        <v>0.34944444444444445</v>
      </c>
      <c r="T50" s="92">
        <v>23.56</v>
      </c>
      <c r="U50" s="92">
        <v>34.18</v>
      </c>
      <c r="V50" s="82">
        <v>31.8</v>
      </c>
      <c r="W50" s="92">
        <v>45.87806780067283</v>
      </c>
      <c r="X50" s="16">
        <f t="shared" si="8"/>
        <v>0.34530772082911043</v>
      </c>
      <c r="Z50" s="89">
        <v>16</v>
      </c>
      <c r="AA50" s="89">
        <v>20</v>
      </c>
      <c r="AB50" s="89">
        <v>21.76</v>
      </c>
      <c r="AC50" s="89">
        <v>27.2</v>
      </c>
      <c r="AD50" s="16">
        <f t="shared" si="3"/>
        <v>0.3600000000000001</v>
      </c>
      <c r="AF50" s="90"/>
      <c r="AG50" s="90"/>
      <c r="AH50" s="90"/>
      <c r="AI50" s="90"/>
      <c r="AJ50" s="16"/>
      <c r="AL50" s="91"/>
      <c r="AM50" s="91"/>
      <c r="AN50" s="91"/>
      <c r="AO50" s="91"/>
      <c r="AP50" s="16"/>
      <c r="AR50" s="95">
        <v>17.5</v>
      </c>
      <c r="AS50" s="95">
        <v>22</v>
      </c>
      <c r="AT50" s="95">
        <v>23.63</v>
      </c>
      <c r="AU50" s="95">
        <v>29.7</v>
      </c>
      <c r="AV50" s="16">
        <f t="shared" si="4"/>
        <v>0.3501265822784809</v>
      </c>
      <c r="AX50" s="99">
        <v>16</v>
      </c>
      <c r="AY50" s="99">
        <v>27</v>
      </c>
      <c r="AZ50" s="99">
        <v>22.24</v>
      </c>
      <c r="BA50" s="99">
        <v>37.53</v>
      </c>
      <c r="BB50" s="16">
        <f t="shared" si="5"/>
        <v>0.3899999999999999</v>
      </c>
      <c r="BD50" s="101">
        <v>23</v>
      </c>
      <c r="BE50" s="101">
        <v>27</v>
      </c>
      <c r="BF50" s="101">
        <v>31.165</v>
      </c>
      <c r="BG50" s="101">
        <v>36.585</v>
      </c>
      <c r="BH50" s="16">
        <f t="shared" si="12"/>
        <v>0.355</v>
      </c>
      <c r="BJ50" s="102">
        <v>18.975</v>
      </c>
      <c r="BK50" s="102">
        <v>29.7505</v>
      </c>
      <c r="BL50" s="102">
        <v>26.565</v>
      </c>
      <c r="BM50" s="102">
        <v>43.138225</v>
      </c>
      <c r="BN50" s="16">
        <v>0.45</v>
      </c>
      <c r="BP50" s="103">
        <v>18</v>
      </c>
      <c r="BQ50" s="103">
        <v>22</v>
      </c>
      <c r="BR50" s="103">
        <f>BP50*1.32</f>
        <v>23.76</v>
      </c>
      <c r="BS50" s="103">
        <f>BQ50*1.32</f>
        <v>29.040000000000003</v>
      </c>
      <c r="BT50" s="16">
        <f t="shared" si="6"/>
        <v>0.32000000000000006</v>
      </c>
    </row>
    <row r="51" spans="1:72" ht="14.25">
      <c r="A51" s="4" t="s">
        <v>100</v>
      </c>
      <c r="B51" s="168"/>
      <c r="C51" s="169"/>
      <c r="D51" s="169"/>
      <c r="E51" s="169"/>
      <c r="F51" s="170"/>
      <c r="H51" s="168"/>
      <c r="I51" s="169"/>
      <c r="J51" s="169"/>
      <c r="K51" s="169"/>
      <c r="L51" s="170"/>
      <c r="N51" s="168"/>
      <c r="O51" s="169"/>
      <c r="P51" s="169"/>
      <c r="Q51" s="169"/>
      <c r="R51" s="170"/>
      <c r="T51" s="173"/>
      <c r="U51" s="173"/>
      <c r="V51" s="173"/>
      <c r="W51" s="173"/>
      <c r="X51" s="173"/>
      <c r="Z51" s="168"/>
      <c r="AA51" s="169"/>
      <c r="AB51" s="169"/>
      <c r="AC51" s="169"/>
      <c r="AD51" s="170"/>
      <c r="AF51" s="168"/>
      <c r="AG51" s="169"/>
      <c r="AH51" s="169"/>
      <c r="AI51" s="169"/>
      <c r="AJ51" s="170"/>
      <c r="AL51" s="168"/>
      <c r="AM51" s="169"/>
      <c r="AN51" s="169"/>
      <c r="AO51" s="169"/>
      <c r="AP51" s="170"/>
      <c r="AR51" s="227"/>
      <c r="AS51" s="228"/>
      <c r="AT51" s="228"/>
      <c r="AU51" s="228"/>
      <c r="AV51" s="229"/>
      <c r="AX51" s="168"/>
      <c r="AY51" s="169"/>
      <c r="AZ51" s="169"/>
      <c r="BA51" s="169"/>
      <c r="BB51" s="170"/>
      <c r="BD51" s="168"/>
      <c r="BE51" s="169"/>
      <c r="BF51" s="169"/>
      <c r="BG51" s="169"/>
      <c r="BH51" s="170"/>
      <c r="BJ51" s="168"/>
      <c r="BK51" s="169"/>
      <c r="BL51" s="169"/>
      <c r="BM51" s="169"/>
      <c r="BN51" s="170"/>
      <c r="BP51" s="168"/>
      <c r="BQ51" s="169"/>
      <c r="BR51" s="169"/>
      <c r="BS51" s="169"/>
      <c r="BT51" s="170"/>
    </row>
    <row r="52" spans="1:72" ht="14.25">
      <c r="A52" s="3" t="s">
        <v>101</v>
      </c>
      <c r="B52" s="76"/>
      <c r="C52" s="76"/>
      <c r="D52" s="76"/>
      <c r="E52" s="76"/>
      <c r="F52" s="16"/>
      <c r="H52" s="79">
        <v>12</v>
      </c>
      <c r="I52" s="79">
        <v>16</v>
      </c>
      <c r="J52" s="79">
        <f aca="true" t="shared" si="17" ref="J52:K58">H52*1.34</f>
        <v>16.080000000000002</v>
      </c>
      <c r="K52" s="79">
        <f t="shared" si="17"/>
        <v>21.44</v>
      </c>
      <c r="L52" s="16">
        <f t="shared" si="1"/>
        <v>0.3400000000000001</v>
      </c>
      <c r="N52" s="78">
        <v>10</v>
      </c>
      <c r="O52" s="78">
        <v>14</v>
      </c>
      <c r="P52" s="78">
        <v>13.5</v>
      </c>
      <c r="Q52" s="78">
        <v>18.89</v>
      </c>
      <c r="R52" s="16">
        <f t="shared" si="2"/>
        <v>0.34958333333333336</v>
      </c>
      <c r="T52" s="92">
        <v>24.7595</v>
      </c>
      <c r="U52" s="92">
        <v>35.8685</v>
      </c>
      <c r="V52" s="82">
        <v>33.38247493481917</v>
      </c>
      <c r="W52" s="92">
        <v>48.12086652018502</v>
      </c>
      <c r="X52" s="16">
        <f t="shared" si="8"/>
        <v>0.3443184907139307</v>
      </c>
      <c r="Z52" s="89">
        <v>9</v>
      </c>
      <c r="AA52" s="89">
        <v>12</v>
      </c>
      <c r="AB52" s="89">
        <v>12.24</v>
      </c>
      <c r="AC52" s="89">
        <v>16.32</v>
      </c>
      <c r="AD52" s="16">
        <f t="shared" si="3"/>
        <v>0.3600000000000001</v>
      </c>
      <c r="AF52" s="90">
        <v>13.2</v>
      </c>
      <c r="AG52" s="90">
        <v>16.5</v>
      </c>
      <c r="AH52" s="90">
        <v>19.4</v>
      </c>
      <c r="AI52" s="90">
        <v>24.26</v>
      </c>
      <c r="AJ52" s="16">
        <f aca="true" t="shared" si="18" ref="AJ52:AJ58">((AH52+AI52)/(AF52+AG52)-1)</f>
        <v>0.47003367003367</v>
      </c>
      <c r="AL52" s="91">
        <v>15.1</v>
      </c>
      <c r="AM52" s="91">
        <v>19.11</v>
      </c>
      <c r="AN52" s="91">
        <f>AL52*1.375</f>
        <v>20.7625</v>
      </c>
      <c r="AO52" s="91">
        <f>AM52*1.375</f>
        <v>26.276249999999997</v>
      </c>
      <c r="AP52" s="16">
        <v>0.375</v>
      </c>
      <c r="AR52" s="95">
        <v>13</v>
      </c>
      <c r="AS52" s="95">
        <v>16.5</v>
      </c>
      <c r="AT52" s="95">
        <v>17.55</v>
      </c>
      <c r="AU52" s="95">
        <v>22.28</v>
      </c>
      <c r="AV52" s="16">
        <f t="shared" si="4"/>
        <v>0.35016949152542365</v>
      </c>
      <c r="AX52" s="99">
        <v>17.5</v>
      </c>
      <c r="AY52" s="99">
        <v>28</v>
      </c>
      <c r="AZ52" s="99">
        <v>24.32</v>
      </c>
      <c r="BA52" s="99">
        <v>38.92</v>
      </c>
      <c r="BB52" s="16">
        <f t="shared" si="5"/>
        <v>0.38989010989010997</v>
      </c>
      <c r="BD52" s="101">
        <v>10.5</v>
      </c>
      <c r="BE52" s="101">
        <v>12.5</v>
      </c>
      <c r="BF52" s="101">
        <v>14.23</v>
      </c>
      <c r="BG52" s="101">
        <v>16.94</v>
      </c>
      <c r="BH52" s="16">
        <f t="shared" si="12"/>
        <v>0.35521739130434793</v>
      </c>
      <c r="BJ52" s="102">
        <v>13.200000000000001</v>
      </c>
      <c r="BK52" s="102">
        <v>25.99</v>
      </c>
      <c r="BL52" s="102">
        <v>18.48</v>
      </c>
      <c r="BM52" s="102">
        <v>36.385999999999996</v>
      </c>
      <c r="BN52" s="16">
        <v>0.4</v>
      </c>
      <c r="BP52" s="103">
        <v>12</v>
      </c>
      <c r="BQ52" s="103">
        <v>16</v>
      </c>
      <c r="BR52" s="103">
        <f aca="true" t="shared" si="19" ref="BR52:BS58">BP52*1.32</f>
        <v>15.84</v>
      </c>
      <c r="BS52" s="103">
        <f t="shared" si="19"/>
        <v>21.12</v>
      </c>
      <c r="BT52" s="16">
        <f t="shared" si="6"/>
        <v>0.32000000000000006</v>
      </c>
    </row>
    <row r="53" spans="1:72" ht="14.25">
      <c r="A53" s="6" t="s">
        <v>102</v>
      </c>
      <c r="B53" s="76"/>
      <c r="C53" s="76"/>
      <c r="D53" s="76"/>
      <c r="E53" s="76"/>
      <c r="F53" s="16"/>
      <c r="H53" s="79">
        <v>18</v>
      </c>
      <c r="I53" s="79">
        <v>22</v>
      </c>
      <c r="J53" s="79">
        <f t="shared" si="17"/>
        <v>24.12</v>
      </c>
      <c r="K53" s="79">
        <f t="shared" si="17"/>
        <v>29.48</v>
      </c>
      <c r="L53" s="16">
        <f t="shared" si="1"/>
        <v>0.3400000000000001</v>
      </c>
      <c r="N53" s="78">
        <v>9</v>
      </c>
      <c r="O53" s="78">
        <v>13.5</v>
      </c>
      <c r="P53" s="78">
        <v>12.15</v>
      </c>
      <c r="Q53" s="78">
        <v>18.22</v>
      </c>
      <c r="R53" s="16">
        <f t="shared" si="2"/>
        <v>0.34977777777777774</v>
      </c>
      <c r="T53" s="92">
        <v>24.8055</v>
      </c>
      <c r="U53" s="92">
        <v>35.1095</v>
      </c>
      <c r="V53" s="82">
        <v>33.44350347140453</v>
      </c>
      <c r="W53" s="92">
        <v>47.11389566652648</v>
      </c>
      <c r="X53" s="16">
        <f t="shared" si="8"/>
        <v>0.3445280670605195</v>
      </c>
      <c r="Z53" s="89">
        <v>16</v>
      </c>
      <c r="AA53" s="89">
        <v>23</v>
      </c>
      <c r="AB53" s="89">
        <v>21.76</v>
      </c>
      <c r="AC53" s="89">
        <v>31.28</v>
      </c>
      <c r="AD53" s="16">
        <f t="shared" si="3"/>
        <v>0.3600000000000001</v>
      </c>
      <c r="AF53" s="90">
        <v>21</v>
      </c>
      <c r="AG53" s="90">
        <v>24</v>
      </c>
      <c r="AH53" s="90">
        <v>30.87</v>
      </c>
      <c r="AI53" s="90">
        <v>35.28</v>
      </c>
      <c r="AJ53" s="16">
        <f t="shared" si="18"/>
        <v>0.4700000000000002</v>
      </c>
      <c r="AL53" s="91"/>
      <c r="AM53" s="91"/>
      <c r="AN53" s="91"/>
      <c r="AO53" s="91"/>
      <c r="AP53" s="16"/>
      <c r="AR53" s="95">
        <v>18</v>
      </c>
      <c r="AS53" s="95">
        <v>23</v>
      </c>
      <c r="AT53" s="95">
        <v>24.3</v>
      </c>
      <c r="AU53" s="95">
        <v>31.05</v>
      </c>
      <c r="AV53" s="16">
        <f t="shared" si="4"/>
        <v>0.3500000000000001</v>
      </c>
      <c r="AX53" s="99">
        <v>21</v>
      </c>
      <c r="AY53" s="99">
        <v>32</v>
      </c>
      <c r="AZ53" s="99">
        <v>29.19</v>
      </c>
      <c r="BA53" s="99">
        <v>44.48</v>
      </c>
      <c r="BB53" s="16">
        <f t="shared" si="5"/>
        <v>0.3900000000000001</v>
      </c>
      <c r="BD53" s="101">
        <v>21</v>
      </c>
      <c r="BE53" s="101">
        <v>25</v>
      </c>
      <c r="BF53" s="101">
        <v>28.455</v>
      </c>
      <c r="BG53" s="101">
        <v>33.875</v>
      </c>
      <c r="BH53" s="16">
        <f t="shared" si="12"/>
        <v>0.355</v>
      </c>
      <c r="BJ53" s="102">
        <v>18.975</v>
      </c>
      <c r="BK53" s="102">
        <v>29.7505</v>
      </c>
      <c r="BL53" s="102">
        <v>26.565</v>
      </c>
      <c r="BM53" s="102">
        <v>41.65069999999999</v>
      </c>
      <c r="BN53" s="16">
        <v>0.4</v>
      </c>
      <c r="BP53" s="103">
        <v>16</v>
      </c>
      <c r="BQ53" s="103">
        <v>20</v>
      </c>
      <c r="BR53" s="103">
        <f t="shared" si="19"/>
        <v>21.12</v>
      </c>
      <c r="BS53" s="103">
        <f t="shared" si="19"/>
        <v>26.400000000000002</v>
      </c>
      <c r="BT53" s="16">
        <f t="shared" si="6"/>
        <v>0.32000000000000006</v>
      </c>
    </row>
    <row r="54" spans="1:72" ht="14.25">
      <c r="A54" s="6" t="s">
        <v>103</v>
      </c>
      <c r="B54" s="76"/>
      <c r="C54" s="76"/>
      <c r="D54" s="76"/>
      <c r="E54" s="76"/>
      <c r="F54" s="16"/>
      <c r="H54" s="79">
        <v>16</v>
      </c>
      <c r="I54" s="79">
        <v>24</v>
      </c>
      <c r="J54" s="79">
        <f>H54*1.34</f>
        <v>21.44</v>
      </c>
      <c r="K54" s="79">
        <f t="shared" si="17"/>
        <v>32.160000000000004</v>
      </c>
      <c r="L54" s="16">
        <f>((J54+K54)/(H54+I54)-1)</f>
        <v>0.3400000000000003</v>
      </c>
      <c r="N54" s="78">
        <v>20</v>
      </c>
      <c r="O54" s="78">
        <v>30</v>
      </c>
      <c r="P54" s="78">
        <v>26.99</v>
      </c>
      <c r="Q54" s="78">
        <v>40.48</v>
      </c>
      <c r="R54" s="16">
        <f t="shared" si="2"/>
        <v>0.34939999999999993</v>
      </c>
      <c r="T54" s="92">
        <v>16.1115</v>
      </c>
      <c r="U54" s="92">
        <v>21.642999999999997</v>
      </c>
      <c r="V54" s="82">
        <v>21.888125542472665</v>
      </c>
      <c r="W54" s="92">
        <v>29.24779158116063</v>
      </c>
      <c r="X54" s="16">
        <f t="shared" si="8"/>
        <v>0.3544323755746548</v>
      </c>
      <c r="Z54" s="89">
        <v>16</v>
      </c>
      <c r="AA54" s="89">
        <v>24</v>
      </c>
      <c r="AB54" s="89">
        <v>21.76</v>
      </c>
      <c r="AC54" s="89">
        <v>32.64</v>
      </c>
      <c r="AD54" s="16">
        <f t="shared" si="3"/>
        <v>0.3600000000000001</v>
      </c>
      <c r="AF54" s="90">
        <v>22</v>
      </c>
      <c r="AG54" s="90">
        <v>26</v>
      </c>
      <c r="AH54" s="90">
        <v>32.34</v>
      </c>
      <c r="AI54" s="90">
        <v>38.22</v>
      </c>
      <c r="AJ54" s="16">
        <f t="shared" si="18"/>
        <v>0.47</v>
      </c>
      <c r="AL54" s="91">
        <v>16.23</v>
      </c>
      <c r="AM54" s="91">
        <v>20.45</v>
      </c>
      <c r="AN54" s="91">
        <f aca="true" t="shared" si="20" ref="AN54:AO56">AL54*1.375</f>
        <v>22.31625</v>
      </c>
      <c r="AO54" s="91">
        <f t="shared" si="20"/>
        <v>28.11875</v>
      </c>
      <c r="AP54" s="16">
        <v>0.375</v>
      </c>
      <c r="AR54" s="95">
        <v>20</v>
      </c>
      <c r="AS54" s="95">
        <v>25</v>
      </c>
      <c r="AT54" s="95">
        <v>27</v>
      </c>
      <c r="AU54" s="95">
        <v>33.75</v>
      </c>
      <c r="AV54" s="16">
        <f t="shared" si="4"/>
        <v>0.3500000000000001</v>
      </c>
      <c r="AX54" s="99">
        <v>15.75</v>
      </c>
      <c r="AY54" s="99">
        <v>25</v>
      </c>
      <c r="AZ54" s="99">
        <v>21.89</v>
      </c>
      <c r="BA54" s="99">
        <v>34.75</v>
      </c>
      <c r="BB54" s="16">
        <f t="shared" si="5"/>
        <v>0.38993865030674857</v>
      </c>
      <c r="BD54" s="101">
        <v>19.7</v>
      </c>
      <c r="BE54" s="101">
        <v>21.7</v>
      </c>
      <c r="BF54" s="101">
        <v>26.6935</v>
      </c>
      <c r="BG54" s="101">
        <v>29.403499999999998</v>
      </c>
      <c r="BH54" s="16">
        <f t="shared" si="12"/>
        <v>0.355</v>
      </c>
      <c r="BJ54" s="102">
        <v>17.732000000000003</v>
      </c>
      <c r="BK54" s="102">
        <v>27.807</v>
      </c>
      <c r="BL54" s="102">
        <v>24.824800000000003</v>
      </c>
      <c r="BM54" s="102">
        <v>41.710499999999996</v>
      </c>
      <c r="BN54" s="16">
        <v>0.5</v>
      </c>
      <c r="BP54" s="103">
        <v>22</v>
      </c>
      <c r="BQ54" s="103">
        <v>28</v>
      </c>
      <c r="BR54" s="103">
        <f t="shared" si="19"/>
        <v>29.040000000000003</v>
      </c>
      <c r="BS54" s="103">
        <f t="shared" si="19"/>
        <v>36.96</v>
      </c>
      <c r="BT54" s="16">
        <f t="shared" si="6"/>
        <v>0.32000000000000006</v>
      </c>
    </row>
    <row r="55" spans="1:72" ht="14.25">
      <c r="A55" s="6" t="s">
        <v>104</v>
      </c>
      <c r="B55" s="76"/>
      <c r="C55" s="76"/>
      <c r="D55" s="76"/>
      <c r="E55" s="76"/>
      <c r="F55" s="16"/>
      <c r="H55" s="79">
        <v>17</v>
      </c>
      <c r="I55" s="79">
        <v>26</v>
      </c>
      <c r="J55" s="79">
        <f t="shared" si="17"/>
        <v>22.78</v>
      </c>
      <c r="K55" s="79">
        <f t="shared" si="17"/>
        <v>34.84</v>
      </c>
      <c r="L55" s="16">
        <f t="shared" si="1"/>
        <v>0.3400000000000001</v>
      </c>
      <c r="N55" s="78">
        <v>45</v>
      </c>
      <c r="O55" s="78">
        <v>50</v>
      </c>
      <c r="P55" s="78">
        <v>60.73</v>
      </c>
      <c r="Q55" s="78">
        <v>67.47</v>
      </c>
      <c r="R55" s="16">
        <f t="shared" si="2"/>
        <v>0.34947368421052616</v>
      </c>
      <c r="T55" s="92">
        <v>17.790499999999998</v>
      </c>
      <c r="U55" s="92">
        <v>23.758999999999997</v>
      </c>
      <c r="V55" s="82">
        <v>24.12488115222876</v>
      </c>
      <c r="W55" s="92">
        <v>32.05510426408746</v>
      </c>
      <c r="X55" s="16">
        <f t="shared" si="8"/>
        <v>0.3521218165396991</v>
      </c>
      <c r="Z55" s="89">
        <v>17</v>
      </c>
      <c r="AA55" s="89">
        <v>26</v>
      </c>
      <c r="AB55" s="89">
        <v>23.12</v>
      </c>
      <c r="AC55" s="89">
        <v>35.36</v>
      </c>
      <c r="AD55" s="16">
        <f t="shared" si="3"/>
        <v>0.3600000000000001</v>
      </c>
      <c r="AF55" s="90">
        <v>24</v>
      </c>
      <c r="AG55" s="90">
        <v>28</v>
      </c>
      <c r="AH55" s="90">
        <v>35.28</v>
      </c>
      <c r="AI55" s="90">
        <v>41.16</v>
      </c>
      <c r="AJ55" s="16">
        <f t="shared" si="18"/>
        <v>0.47</v>
      </c>
      <c r="AL55" s="91">
        <v>17.43</v>
      </c>
      <c r="AM55" s="91">
        <v>21.56</v>
      </c>
      <c r="AN55" s="91">
        <f t="shared" si="20"/>
        <v>23.96625</v>
      </c>
      <c r="AO55" s="91">
        <f t="shared" si="20"/>
        <v>29.645</v>
      </c>
      <c r="AP55" s="16">
        <v>0.375</v>
      </c>
      <c r="AR55" s="95">
        <v>22</v>
      </c>
      <c r="AS55" s="95">
        <v>27</v>
      </c>
      <c r="AT55" s="95">
        <v>29.7</v>
      </c>
      <c r="AU55" s="95">
        <v>36.45</v>
      </c>
      <c r="AV55" s="16">
        <f t="shared" si="4"/>
        <v>0.3500000000000001</v>
      </c>
      <c r="AX55" s="99">
        <v>16.85</v>
      </c>
      <c r="AY55" s="99">
        <v>27</v>
      </c>
      <c r="AZ55" s="99">
        <v>23.42</v>
      </c>
      <c r="BA55" s="99">
        <v>37.53</v>
      </c>
      <c r="BB55" s="16">
        <f t="shared" si="5"/>
        <v>0.3899657924743445</v>
      </c>
      <c r="BD55" s="101">
        <v>22</v>
      </c>
      <c r="BE55" s="101">
        <v>24</v>
      </c>
      <c r="BF55" s="101">
        <v>29.81</v>
      </c>
      <c r="BG55" s="101">
        <v>32.519999999999996</v>
      </c>
      <c r="BH55" s="16">
        <f t="shared" si="12"/>
        <v>0.355</v>
      </c>
      <c r="BJ55" s="102">
        <v>18.975</v>
      </c>
      <c r="BK55" s="102">
        <v>29.7505</v>
      </c>
      <c r="BL55" s="102">
        <v>26.565</v>
      </c>
      <c r="BM55" s="102">
        <v>44.62575</v>
      </c>
      <c r="BN55" s="16">
        <v>0.5</v>
      </c>
      <c r="BP55" s="103">
        <v>26</v>
      </c>
      <c r="BQ55" s="103">
        <v>32</v>
      </c>
      <c r="BR55" s="103">
        <f t="shared" si="19"/>
        <v>34.32</v>
      </c>
      <c r="BS55" s="103">
        <f t="shared" si="19"/>
        <v>42.24</v>
      </c>
      <c r="BT55" s="16">
        <f t="shared" si="6"/>
        <v>0.32000000000000006</v>
      </c>
    </row>
    <row r="56" spans="1:72" ht="14.25">
      <c r="A56" s="6" t="s">
        <v>105</v>
      </c>
      <c r="B56" s="76"/>
      <c r="C56" s="76"/>
      <c r="D56" s="76"/>
      <c r="E56" s="76"/>
      <c r="F56" s="16"/>
      <c r="H56" s="79">
        <v>22</v>
      </c>
      <c r="I56" s="79">
        <v>34</v>
      </c>
      <c r="J56" s="79">
        <f t="shared" si="17"/>
        <v>29.48</v>
      </c>
      <c r="K56" s="79">
        <f>I56*1.34</f>
        <v>45.56</v>
      </c>
      <c r="L56" s="16">
        <f>((J56+K56)/(H56+I56)-1)</f>
        <v>0.3400000000000001</v>
      </c>
      <c r="N56" s="78">
        <v>50</v>
      </c>
      <c r="O56" s="78">
        <v>70</v>
      </c>
      <c r="P56" s="78">
        <v>67.47</v>
      </c>
      <c r="Q56" s="78">
        <v>94.46</v>
      </c>
      <c r="R56" s="16">
        <f t="shared" si="2"/>
        <v>0.3494166666666667</v>
      </c>
      <c r="T56" s="92">
        <v>19.458000000000002</v>
      </c>
      <c r="U56" s="92">
        <v>25.783</v>
      </c>
      <c r="V56" s="82">
        <v>26.34631651808242</v>
      </c>
      <c r="W56" s="92">
        <v>34.740359873843566</v>
      </c>
      <c r="X56" s="16">
        <f t="shared" si="8"/>
        <v>0.3502503567986117</v>
      </c>
      <c r="Z56" s="89">
        <v>22</v>
      </c>
      <c r="AA56" s="89">
        <v>30</v>
      </c>
      <c r="AB56" s="89">
        <v>29.92</v>
      </c>
      <c r="AC56" s="89">
        <v>40.8</v>
      </c>
      <c r="AD56" s="16">
        <f t="shared" si="3"/>
        <v>0.3599999999999999</v>
      </c>
      <c r="AF56" s="90">
        <v>26</v>
      </c>
      <c r="AG56" s="90">
        <v>30</v>
      </c>
      <c r="AH56" s="90">
        <v>38.22</v>
      </c>
      <c r="AI56" s="90">
        <v>44.1</v>
      </c>
      <c r="AJ56" s="16">
        <f t="shared" si="18"/>
        <v>0.47</v>
      </c>
      <c r="AL56" s="91">
        <v>22.56</v>
      </c>
      <c r="AM56" s="91">
        <v>25.45</v>
      </c>
      <c r="AN56" s="91">
        <f t="shared" si="20"/>
        <v>31.02</v>
      </c>
      <c r="AO56" s="91">
        <f t="shared" si="20"/>
        <v>34.99375</v>
      </c>
      <c r="AP56" s="16">
        <v>0.375</v>
      </c>
      <c r="AR56" s="95">
        <v>25</v>
      </c>
      <c r="AS56" s="95">
        <v>29</v>
      </c>
      <c r="AT56" s="95">
        <v>33.75</v>
      </c>
      <c r="AU56" s="95">
        <v>39.15</v>
      </c>
      <c r="AV56" s="16">
        <f t="shared" si="4"/>
        <v>0.3500000000000001</v>
      </c>
      <c r="AX56" s="99">
        <v>22.05</v>
      </c>
      <c r="AY56" s="99">
        <v>33.5</v>
      </c>
      <c r="AZ56" s="99">
        <v>30.65</v>
      </c>
      <c r="BA56" s="99">
        <v>46.56</v>
      </c>
      <c r="BB56" s="16">
        <f t="shared" si="5"/>
        <v>0.3899189918991901</v>
      </c>
      <c r="BD56" s="101">
        <v>27</v>
      </c>
      <c r="BE56" s="101">
        <v>30</v>
      </c>
      <c r="BF56" s="101">
        <v>36.585</v>
      </c>
      <c r="BG56" s="101">
        <v>40.65</v>
      </c>
      <c r="BH56" s="16">
        <f t="shared" si="12"/>
        <v>0.355</v>
      </c>
      <c r="BJ56" s="102">
        <v>24.871000000000002</v>
      </c>
      <c r="BK56" s="102">
        <v>39.007999999999996</v>
      </c>
      <c r="BL56" s="102">
        <v>34.8194</v>
      </c>
      <c r="BM56" s="102">
        <v>58.51199999999999</v>
      </c>
      <c r="BN56" s="16">
        <v>0.5</v>
      </c>
      <c r="BP56" s="103">
        <v>30</v>
      </c>
      <c r="BQ56" s="103">
        <v>36</v>
      </c>
      <c r="BR56" s="103">
        <f t="shared" si="19"/>
        <v>39.6</v>
      </c>
      <c r="BS56" s="103">
        <f t="shared" si="19"/>
        <v>47.52</v>
      </c>
      <c r="BT56" s="16">
        <f t="shared" si="6"/>
        <v>0.32000000000000006</v>
      </c>
    </row>
    <row r="57" spans="1:72" ht="14.25">
      <c r="A57" s="6" t="s">
        <v>106</v>
      </c>
      <c r="B57" s="76"/>
      <c r="C57" s="76"/>
      <c r="D57" s="76"/>
      <c r="E57" s="76"/>
      <c r="F57" s="16"/>
      <c r="H57" s="79">
        <v>18</v>
      </c>
      <c r="I57" s="79">
        <v>22</v>
      </c>
      <c r="J57" s="79">
        <f t="shared" si="17"/>
        <v>24.12</v>
      </c>
      <c r="K57" s="79">
        <f t="shared" si="17"/>
        <v>29.48</v>
      </c>
      <c r="L57" s="16">
        <f t="shared" si="1"/>
        <v>0.3400000000000001</v>
      </c>
      <c r="N57" s="78">
        <v>20</v>
      </c>
      <c r="O57" s="78">
        <v>30</v>
      </c>
      <c r="P57" s="78">
        <v>26.99</v>
      </c>
      <c r="Q57" s="78">
        <v>40.48</v>
      </c>
      <c r="R57" s="16">
        <f t="shared" si="2"/>
        <v>0.34939999999999993</v>
      </c>
      <c r="T57" s="92">
        <v>20.400999999999996</v>
      </c>
      <c r="U57" s="92">
        <v>28.9685</v>
      </c>
      <c r="V57" s="82">
        <v>27.600021093355753</v>
      </c>
      <c r="W57" s="92">
        <v>38.96658603238014</v>
      </c>
      <c r="X57" s="16">
        <f t="shared" si="8"/>
        <v>0.3483346423548124</v>
      </c>
      <c r="Z57" s="89">
        <v>16</v>
      </c>
      <c r="AA57" s="89">
        <v>20</v>
      </c>
      <c r="AB57" s="89">
        <v>21.76</v>
      </c>
      <c r="AC57" s="89">
        <v>27.2</v>
      </c>
      <c r="AD57" s="16">
        <f t="shared" si="3"/>
        <v>0.3600000000000001</v>
      </c>
      <c r="AF57" s="90">
        <v>18</v>
      </c>
      <c r="AG57" s="90">
        <v>21</v>
      </c>
      <c r="AH57" s="90">
        <v>26.46</v>
      </c>
      <c r="AI57" s="90">
        <v>30.869999999999997</v>
      </c>
      <c r="AJ57" s="16">
        <f t="shared" si="18"/>
        <v>0.47</v>
      </c>
      <c r="AL57" s="91"/>
      <c r="AM57" s="91"/>
      <c r="AN57" s="91"/>
      <c r="AO57" s="91"/>
      <c r="AP57" s="16"/>
      <c r="AR57" s="95">
        <v>16</v>
      </c>
      <c r="AS57" s="95">
        <v>20</v>
      </c>
      <c r="AT57" s="95">
        <v>21.6</v>
      </c>
      <c r="AU57" s="95">
        <v>27</v>
      </c>
      <c r="AV57" s="16">
        <f t="shared" si="4"/>
        <v>0.3500000000000001</v>
      </c>
      <c r="AX57" s="99">
        <v>19.25</v>
      </c>
      <c r="AY57" s="99">
        <v>25</v>
      </c>
      <c r="AZ57" s="99">
        <v>26.68</v>
      </c>
      <c r="BA57" s="99">
        <v>34.75</v>
      </c>
      <c r="BB57" s="16">
        <f t="shared" si="5"/>
        <v>0.3882485875706214</v>
      </c>
      <c r="BD57" s="101">
        <v>17</v>
      </c>
      <c r="BE57" s="101">
        <v>20</v>
      </c>
      <c r="BF57" s="101">
        <v>23.035</v>
      </c>
      <c r="BG57" s="101">
        <v>27.1</v>
      </c>
      <c r="BH57" s="16">
        <f t="shared" si="12"/>
        <v>0.3550000000000002</v>
      </c>
      <c r="BJ57" s="102">
        <v>15.400000000000002</v>
      </c>
      <c r="BK57" s="102">
        <v>26.162499999999998</v>
      </c>
      <c r="BL57" s="102">
        <v>21.560000000000002</v>
      </c>
      <c r="BM57" s="102">
        <v>35.319375</v>
      </c>
      <c r="BN57" s="16">
        <v>0.35</v>
      </c>
      <c r="BP57" s="103">
        <v>22</v>
      </c>
      <c r="BQ57" s="103">
        <v>28</v>
      </c>
      <c r="BR57" s="103">
        <f t="shared" si="19"/>
        <v>29.040000000000003</v>
      </c>
      <c r="BS57" s="103">
        <f t="shared" si="19"/>
        <v>36.96</v>
      </c>
      <c r="BT57" s="16">
        <f t="shared" si="6"/>
        <v>0.32000000000000006</v>
      </c>
    </row>
    <row r="58" spans="1:72" ht="14.25">
      <c r="A58" s="3" t="s">
        <v>107</v>
      </c>
      <c r="B58" s="76"/>
      <c r="C58" s="76"/>
      <c r="D58" s="76"/>
      <c r="E58" s="76"/>
      <c r="F58" s="16"/>
      <c r="H58" s="79">
        <v>11</v>
      </c>
      <c r="I58" s="79">
        <v>15</v>
      </c>
      <c r="J58" s="79">
        <f t="shared" si="17"/>
        <v>14.74</v>
      </c>
      <c r="K58" s="79">
        <f t="shared" si="17"/>
        <v>20.1</v>
      </c>
      <c r="L58" s="16">
        <f t="shared" si="1"/>
        <v>0.3400000000000001</v>
      </c>
      <c r="N58" s="78">
        <v>16</v>
      </c>
      <c r="O58" s="78">
        <v>25</v>
      </c>
      <c r="P58" s="78">
        <v>21.59</v>
      </c>
      <c r="Q58" s="78">
        <v>33.74</v>
      </c>
      <c r="R58" s="16">
        <f t="shared" si="2"/>
        <v>0.3495121951219511</v>
      </c>
      <c r="T58" s="92">
        <v>26.3925</v>
      </c>
      <c r="U58" s="92">
        <v>38.329499999999996</v>
      </c>
      <c r="V58" s="82">
        <v>35.54898798359966</v>
      </c>
      <c r="W58" s="92">
        <v>51.385893227502095</v>
      </c>
      <c r="X58" s="16">
        <f t="shared" si="8"/>
        <v>0.34320449323416713</v>
      </c>
      <c r="Z58" s="89">
        <v>10</v>
      </c>
      <c r="AA58" s="89">
        <v>12</v>
      </c>
      <c r="AB58" s="89">
        <v>13.6</v>
      </c>
      <c r="AC58" s="89">
        <v>16.32</v>
      </c>
      <c r="AD58" s="16">
        <f t="shared" si="3"/>
        <v>0.3600000000000001</v>
      </c>
      <c r="AF58" s="90">
        <v>11</v>
      </c>
      <c r="AG58" s="90">
        <v>14.5</v>
      </c>
      <c r="AH58" s="90">
        <v>16.17</v>
      </c>
      <c r="AI58" s="90">
        <v>21.31</v>
      </c>
      <c r="AJ58" s="16">
        <f t="shared" si="18"/>
        <v>0.4698039215686276</v>
      </c>
      <c r="AL58" s="91"/>
      <c r="AM58" s="91"/>
      <c r="AN58" s="91"/>
      <c r="AO58" s="91"/>
      <c r="AP58" s="16"/>
      <c r="AR58" s="95">
        <v>14</v>
      </c>
      <c r="AS58" s="95">
        <v>19</v>
      </c>
      <c r="AT58" s="95">
        <v>18.9</v>
      </c>
      <c r="AU58" s="95">
        <v>25.65</v>
      </c>
      <c r="AV58" s="16">
        <f t="shared" si="4"/>
        <v>0.34999999999999987</v>
      </c>
      <c r="AX58" s="99">
        <v>11.6</v>
      </c>
      <c r="AY58" s="99">
        <v>18</v>
      </c>
      <c r="AZ58" s="99">
        <v>16.12</v>
      </c>
      <c r="BA58" s="99">
        <v>25.02</v>
      </c>
      <c r="BB58" s="16">
        <f t="shared" si="5"/>
        <v>0.3898648648648648</v>
      </c>
      <c r="BD58" s="101">
        <v>10.5</v>
      </c>
      <c r="BE58" s="101">
        <v>13</v>
      </c>
      <c r="BF58" s="101">
        <v>14.2275</v>
      </c>
      <c r="BG58" s="101">
        <v>17.615</v>
      </c>
      <c r="BH58" s="16">
        <f t="shared" si="12"/>
        <v>0.355</v>
      </c>
      <c r="BJ58" s="102"/>
      <c r="BK58" s="102"/>
      <c r="BL58" s="102"/>
      <c r="BM58" s="102"/>
      <c r="BN58" s="16"/>
      <c r="BP58" s="103">
        <v>9</v>
      </c>
      <c r="BQ58" s="103">
        <v>12</v>
      </c>
      <c r="BR58" s="103">
        <f t="shared" si="19"/>
        <v>11.88</v>
      </c>
      <c r="BS58" s="103">
        <f t="shared" si="19"/>
        <v>15.84</v>
      </c>
      <c r="BT58" s="16">
        <f t="shared" si="6"/>
        <v>0.31999999999999984</v>
      </c>
    </row>
    <row r="59" spans="1:72" ht="14.25">
      <c r="A59" s="4" t="s">
        <v>108</v>
      </c>
      <c r="B59" s="168"/>
      <c r="C59" s="169"/>
      <c r="D59" s="169"/>
      <c r="E59" s="169"/>
      <c r="F59" s="170"/>
      <c r="H59" s="168"/>
      <c r="I59" s="169"/>
      <c r="J59" s="169"/>
      <c r="K59" s="169"/>
      <c r="L59" s="170"/>
      <c r="N59" s="168"/>
      <c r="O59" s="169"/>
      <c r="P59" s="169"/>
      <c r="Q59" s="169"/>
      <c r="R59" s="170"/>
      <c r="T59" s="173"/>
      <c r="U59" s="173"/>
      <c r="V59" s="173"/>
      <c r="W59" s="173"/>
      <c r="X59" s="173"/>
      <c r="Z59" s="168"/>
      <c r="AA59" s="169"/>
      <c r="AB59" s="169"/>
      <c r="AC59" s="169"/>
      <c r="AD59" s="170"/>
      <c r="AF59" s="168"/>
      <c r="AG59" s="169"/>
      <c r="AH59" s="169"/>
      <c r="AI59" s="169"/>
      <c r="AJ59" s="170"/>
      <c r="AL59" s="168"/>
      <c r="AM59" s="169"/>
      <c r="AN59" s="169"/>
      <c r="AO59" s="169"/>
      <c r="AP59" s="170"/>
      <c r="AR59" s="227"/>
      <c r="AS59" s="228"/>
      <c r="AT59" s="228"/>
      <c r="AU59" s="228"/>
      <c r="AV59" s="229"/>
      <c r="AX59" s="168"/>
      <c r="AY59" s="169"/>
      <c r="AZ59" s="169"/>
      <c r="BA59" s="169"/>
      <c r="BB59" s="170"/>
      <c r="BD59" s="168"/>
      <c r="BE59" s="169"/>
      <c r="BF59" s="169"/>
      <c r="BG59" s="169"/>
      <c r="BH59" s="170"/>
      <c r="BJ59" s="168"/>
      <c r="BK59" s="169"/>
      <c r="BL59" s="169"/>
      <c r="BM59" s="169"/>
      <c r="BN59" s="170"/>
      <c r="BP59" s="168"/>
      <c r="BQ59" s="169"/>
      <c r="BR59" s="169"/>
      <c r="BS59" s="169"/>
      <c r="BT59" s="170"/>
    </row>
    <row r="60" spans="1:72" ht="14.25">
      <c r="A60" s="4" t="s">
        <v>109</v>
      </c>
      <c r="B60" s="168"/>
      <c r="C60" s="169"/>
      <c r="D60" s="169"/>
      <c r="E60" s="169"/>
      <c r="F60" s="170"/>
      <c r="H60" s="168"/>
      <c r="I60" s="169"/>
      <c r="J60" s="169"/>
      <c r="K60" s="169"/>
      <c r="L60" s="170"/>
      <c r="N60" s="168"/>
      <c r="O60" s="169"/>
      <c r="P60" s="169"/>
      <c r="Q60" s="169"/>
      <c r="R60" s="170"/>
      <c r="T60" s="173"/>
      <c r="U60" s="173"/>
      <c r="V60" s="173"/>
      <c r="W60" s="173"/>
      <c r="X60" s="173"/>
      <c r="Z60" s="168"/>
      <c r="AA60" s="169"/>
      <c r="AB60" s="169"/>
      <c r="AC60" s="169"/>
      <c r="AD60" s="170"/>
      <c r="AF60" s="168"/>
      <c r="AG60" s="169"/>
      <c r="AH60" s="169"/>
      <c r="AI60" s="169"/>
      <c r="AJ60" s="170"/>
      <c r="AL60" s="168"/>
      <c r="AM60" s="169"/>
      <c r="AN60" s="169"/>
      <c r="AO60" s="169"/>
      <c r="AP60" s="170"/>
      <c r="AR60" s="227"/>
      <c r="AS60" s="228"/>
      <c r="AT60" s="228"/>
      <c r="AU60" s="228"/>
      <c r="AV60" s="229"/>
      <c r="AX60" s="168"/>
      <c r="AY60" s="169"/>
      <c r="AZ60" s="169"/>
      <c r="BA60" s="169"/>
      <c r="BB60" s="170"/>
      <c r="BD60" s="168"/>
      <c r="BE60" s="169"/>
      <c r="BF60" s="169"/>
      <c r="BG60" s="169"/>
      <c r="BH60" s="170"/>
      <c r="BJ60" s="168"/>
      <c r="BK60" s="169"/>
      <c r="BL60" s="169"/>
      <c r="BM60" s="169"/>
      <c r="BN60" s="170"/>
      <c r="BP60" s="168"/>
      <c r="BQ60" s="169"/>
      <c r="BR60" s="169"/>
      <c r="BS60" s="169"/>
      <c r="BT60" s="170"/>
    </row>
    <row r="61" spans="1:72" ht="14.25">
      <c r="A61" s="3" t="s">
        <v>110</v>
      </c>
      <c r="B61" s="76"/>
      <c r="C61" s="76"/>
      <c r="D61" s="76"/>
      <c r="E61" s="76"/>
      <c r="F61" s="16"/>
      <c r="H61" s="79">
        <v>14.5</v>
      </c>
      <c r="I61" s="79">
        <v>19.5</v>
      </c>
      <c r="J61" s="79">
        <f aca="true" t="shared" si="21" ref="J61:K68">H61*1.34</f>
        <v>19.43</v>
      </c>
      <c r="K61" s="79">
        <f t="shared" si="21"/>
        <v>26.130000000000003</v>
      </c>
      <c r="L61" s="16">
        <f aca="true" t="shared" si="22" ref="L61:L68">((J61+K61)/(H61+I61)-1)</f>
        <v>0.3400000000000001</v>
      </c>
      <c r="N61" s="78">
        <v>13.5</v>
      </c>
      <c r="O61" s="78">
        <v>20</v>
      </c>
      <c r="P61" s="78">
        <v>18.22</v>
      </c>
      <c r="Q61" s="78">
        <v>26.99</v>
      </c>
      <c r="R61" s="16">
        <f aca="true" t="shared" si="23" ref="R61:R68">((P61+Q61)/(N61+O61)-1)</f>
        <v>0.34955223880597</v>
      </c>
      <c r="T61" s="92">
        <v>23.115</v>
      </c>
      <c r="U61" s="92">
        <v>33.58</v>
      </c>
      <c r="V61" s="92">
        <v>31.200704751892342</v>
      </c>
      <c r="W61" s="92">
        <v>45.08469682506307</v>
      </c>
      <c r="X61" s="16">
        <f aca="true" t="shared" si="24" ref="X61:X68">((V61+W61)/(T61+U61)-1)</f>
        <v>0.3455401989056428</v>
      </c>
      <c r="Z61" s="89">
        <v>10</v>
      </c>
      <c r="AA61" s="89">
        <v>12</v>
      </c>
      <c r="AB61" s="89">
        <v>13.6</v>
      </c>
      <c r="AC61" s="89">
        <v>16.32</v>
      </c>
      <c r="AD61" s="16">
        <f aca="true" t="shared" si="25" ref="AD61:AD68">((AB61+AC61)/(Z61+AA61)-1)</f>
        <v>0.3600000000000001</v>
      </c>
      <c r="AF61" s="90"/>
      <c r="AG61" s="90"/>
      <c r="AH61" s="90"/>
      <c r="AI61" s="90"/>
      <c r="AJ61" s="16"/>
      <c r="AL61" s="91"/>
      <c r="AM61" s="91"/>
      <c r="AN61" s="91"/>
      <c r="AO61" s="91"/>
      <c r="AP61" s="16"/>
      <c r="AR61" s="95">
        <v>14</v>
      </c>
      <c r="AS61" s="95">
        <v>17</v>
      </c>
      <c r="AT61" s="95">
        <v>18.9</v>
      </c>
      <c r="AU61" s="95">
        <v>22.95</v>
      </c>
      <c r="AV61" s="16">
        <f aca="true" t="shared" si="26" ref="AV61:AV68">((AT61+AU61)/(AR61+AS61)-1)</f>
        <v>0.34999999999999987</v>
      </c>
      <c r="AX61" s="99">
        <v>14.5</v>
      </c>
      <c r="AY61" s="99">
        <v>23</v>
      </c>
      <c r="AZ61" s="99">
        <v>20.15</v>
      </c>
      <c r="BA61" s="99">
        <v>31.97</v>
      </c>
      <c r="BB61" s="16">
        <f aca="true" t="shared" si="27" ref="BB61:BB68">((AZ61+BA61)/(AX61+AY61)-1)</f>
        <v>0.3898666666666666</v>
      </c>
      <c r="BD61" s="101">
        <v>20</v>
      </c>
      <c r="BE61" s="101">
        <v>23</v>
      </c>
      <c r="BF61" s="101">
        <v>27.1</v>
      </c>
      <c r="BG61" s="101">
        <v>31.165</v>
      </c>
      <c r="BH61" s="16">
        <f aca="true" t="shared" si="28" ref="BH61:BH68">((BF61+BG61)/(BD61+BE61)-1)</f>
        <v>0.355</v>
      </c>
      <c r="BJ61" s="102">
        <v>11.825000000000001</v>
      </c>
      <c r="BK61" s="102">
        <v>27.807</v>
      </c>
      <c r="BL61" s="102">
        <v>16.555</v>
      </c>
      <c r="BM61" s="102">
        <v>38.92979999999999</v>
      </c>
      <c r="BN61" s="16">
        <v>0.4</v>
      </c>
      <c r="BP61" s="103">
        <v>14.5</v>
      </c>
      <c r="BQ61" s="103">
        <v>18.5</v>
      </c>
      <c r="BR61" s="103">
        <f aca="true" t="shared" si="29" ref="BR61:BS68">BP61*1.32</f>
        <v>19.14</v>
      </c>
      <c r="BS61" s="103">
        <f t="shared" si="29"/>
        <v>24.42</v>
      </c>
      <c r="BT61" s="16">
        <f aca="true" t="shared" si="30" ref="BT61:BT68">((BR61+BS61)/(BP61+BQ61)-1)</f>
        <v>0.32000000000000006</v>
      </c>
    </row>
    <row r="62" spans="1:72" ht="14.25">
      <c r="A62" s="3" t="s">
        <v>111</v>
      </c>
      <c r="B62" s="76"/>
      <c r="C62" s="76"/>
      <c r="D62" s="76"/>
      <c r="E62" s="76"/>
      <c r="F62" s="16"/>
      <c r="H62" s="79">
        <v>19.5</v>
      </c>
      <c r="I62" s="79">
        <v>24.5</v>
      </c>
      <c r="J62" s="79">
        <f t="shared" si="21"/>
        <v>26.130000000000003</v>
      </c>
      <c r="K62" s="79">
        <f t="shared" si="21"/>
        <v>32.830000000000005</v>
      </c>
      <c r="L62" s="16">
        <f t="shared" si="22"/>
        <v>0.3400000000000001</v>
      </c>
      <c r="N62" s="78">
        <v>16.25</v>
      </c>
      <c r="O62" s="78">
        <v>25</v>
      </c>
      <c r="P62" s="78">
        <v>21.93</v>
      </c>
      <c r="Q62" s="78">
        <v>33.74</v>
      </c>
      <c r="R62" s="16">
        <f t="shared" si="23"/>
        <v>0.34957575757575765</v>
      </c>
      <c r="T62" s="92">
        <v>25.955499999999997</v>
      </c>
      <c r="U62" s="92">
        <v>37.858</v>
      </c>
      <c r="V62" s="92">
        <v>34.96921688603868</v>
      </c>
      <c r="W62" s="92">
        <v>50.76035072750209</v>
      </c>
      <c r="X62" s="16">
        <f t="shared" si="24"/>
        <v>0.34343936022222255</v>
      </c>
      <c r="Z62" s="89">
        <v>12</v>
      </c>
      <c r="AA62" s="89">
        <v>14</v>
      </c>
      <c r="AB62" s="89">
        <v>16.32</v>
      </c>
      <c r="AC62" s="89">
        <v>19.04</v>
      </c>
      <c r="AD62" s="16">
        <f t="shared" si="25"/>
        <v>0.3599999999999999</v>
      </c>
      <c r="AF62" s="90"/>
      <c r="AG62" s="90"/>
      <c r="AH62" s="90"/>
      <c r="AI62" s="90"/>
      <c r="AJ62" s="16"/>
      <c r="AL62" s="91"/>
      <c r="AM62" s="91"/>
      <c r="AN62" s="91"/>
      <c r="AO62" s="91"/>
      <c r="AP62" s="16"/>
      <c r="AR62" s="95">
        <v>15</v>
      </c>
      <c r="AS62" s="95">
        <v>18</v>
      </c>
      <c r="AT62" s="95">
        <v>20.25</v>
      </c>
      <c r="AU62" s="95">
        <v>24.3</v>
      </c>
      <c r="AV62" s="16">
        <f t="shared" si="26"/>
        <v>0.34999999999999987</v>
      </c>
      <c r="AX62" s="99">
        <v>17.5</v>
      </c>
      <c r="AY62" s="99">
        <v>28</v>
      </c>
      <c r="AZ62" s="99">
        <v>24.33</v>
      </c>
      <c r="BA62" s="99">
        <v>38.92</v>
      </c>
      <c r="BB62" s="16">
        <f t="shared" si="27"/>
        <v>0.39010989010989006</v>
      </c>
      <c r="BD62" s="101">
        <v>24</v>
      </c>
      <c r="BE62" s="101">
        <v>26.75</v>
      </c>
      <c r="BF62" s="101">
        <v>32.519999999999996</v>
      </c>
      <c r="BG62" s="101">
        <v>36.246249999999996</v>
      </c>
      <c r="BH62" s="16">
        <f t="shared" si="28"/>
        <v>0.35499999999999976</v>
      </c>
      <c r="BJ62" s="102">
        <v>12.65</v>
      </c>
      <c r="BK62" s="102">
        <v>34.07449999999999</v>
      </c>
      <c r="BL62" s="102">
        <v>17.71</v>
      </c>
      <c r="BM62" s="102">
        <v>47.70429999999999</v>
      </c>
      <c r="BN62" s="16">
        <v>0.4</v>
      </c>
      <c r="BP62" s="103">
        <v>18.5</v>
      </c>
      <c r="BQ62" s="103">
        <v>23.5</v>
      </c>
      <c r="BR62" s="103">
        <f t="shared" si="29"/>
        <v>24.42</v>
      </c>
      <c r="BS62" s="103">
        <f t="shared" si="29"/>
        <v>31.020000000000003</v>
      </c>
      <c r="BT62" s="16">
        <f t="shared" si="30"/>
        <v>0.32000000000000006</v>
      </c>
    </row>
    <row r="63" spans="1:72" ht="14.25">
      <c r="A63" s="3" t="s">
        <v>112</v>
      </c>
      <c r="B63" s="76"/>
      <c r="C63" s="76"/>
      <c r="D63" s="76"/>
      <c r="E63" s="76"/>
      <c r="F63" s="16"/>
      <c r="H63" s="79">
        <v>22.5</v>
      </c>
      <c r="I63" s="79">
        <v>27.5</v>
      </c>
      <c r="J63" s="79">
        <f t="shared" si="21"/>
        <v>30.150000000000002</v>
      </c>
      <c r="K63" s="79">
        <f t="shared" si="21"/>
        <v>36.85</v>
      </c>
      <c r="L63" s="16">
        <f t="shared" si="22"/>
        <v>0.3400000000000001</v>
      </c>
      <c r="N63" s="78">
        <v>20</v>
      </c>
      <c r="O63" s="78">
        <v>31</v>
      </c>
      <c r="P63" s="78">
        <v>26.99</v>
      </c>
      <c r="Q63" s="78">
        <v>41.83</v>
      </c>
      <c r="R63" s="16">
        <f t="shared" si="23"/>
        <v>0.3494117647058823</v>
      </c>
      <c r="T63" s="92">
        <v>28.692499999999995</v>
      </c>
      <c r="U63" s="92">
        <v>41.98649999999999</v>
      </c>
      <c r="V63" s="92">
        <v>38.600414812867946</v>
      </c>
      <c r="W63" s="92">
        <v>56.23766188603867</v>
      </c>
      <c r="X63" s="16">
        <f t="shared" si="24"/>
        <v>0.3418140706420101</v>
      </c>
      <c r="Z63" s="89">
        <v>14</v>
      </c>
      <c r="AA63" s="89">
        <v>16</v>
      </c>
      <c r="AB63" s="89">
        <v>19.04</v>
      </c>
      <c r="AC63" s="89">
        <v>21.76</v>
      </c>
      <c r="AD63" s="16">
        <f t="shared" si="25"/>
        <v>0.3599999999999999</v>
      </c>
      <c r="AF63" s="90"/>
      <c r="AG63" s="90"/>
      <c r="AH63" s="90"/>
      <c r="AI63" s="90"/>
      <c r="AJ63" s="16"/>
      <c r="AL63" s="91"/>
      <c r="AM63" s="91"/>
      <c r="AN63" s="91"/>
      <c r="AO63" s="91"/>
      <c r="AP63" s="16"/>
      <c r="AR63" s="95">
        <v>16</v>
      </c>
      <c r="AS63" s="95">
        <v>19</v>
      </c>
      <c r="AT63" s="95">
        <v>21.6</v>
      </c>
      <c r="AU63" s="95">
        <v>25.65</v>
      </c>
      <c r="AV63" s="16">
        <f t="shared" si="26"/>
        <v>0.3500000000000001</v>
      </c>
      <c r="AX63" s="99">
        <v>21.5</v>
      </c>
      <c r="AY63" s="99">
        <v>35</v>
      </c>
      <c r="AZ63" s="99">
        <v>29.88</v>
      </c>
      <c r="BA63" s="99">
        <v>48.65</v>
      </c>
      <c r="BB63" s="16">
        <f t="shared" si="27"/>
        <v>0.38991150442477873</v>
      </c>
      <c r="BD63" s="101">
        <v>27</v>
      </c>
      <c r="BE63" s="101">
        <v>31</v>
      </c>
      <c r="BF63" s="101">
        <v>36.585</v>
      </c>
      <c r="BG63" s="101">
        <v>42.005</v>
      </c>
      <c r="BH63" s="16">
        <f t="shared" si="28"/>
        <v>0.355</v>
      </c>
      <c r="BJ63" s="102">
        <v>13.750000000000002</v>
      </c>
      <c r="BK63" s="102">
        <v>41.74499999999999</v>
      </c>
      <c r="BL63" s="102">
        <v>19.25</v>
      </c>
      <c r="BM63" s="102">
        <v>58.442999999999984</v>
      </c>
      <c r="BN63" s="16">
        <v>0.4</v>
      </c>
      <c r="BP63" s="103">
        <v>23.5</v>
      </c>
      <c r="BQ63" s="103">
        <v>27.5</v>
      </c>
      <c r="BR63" s="103">
        <f t="shared" si="29"/>
        <v>31.020000000000003</v>
      </c>
      <c r="BS63" s="103">
        <f t="shared" si="29"/>
        <v>36.300000000000004</v>
      </c>
      <c r="BT63" s="16">
        <f t="shared" si="30"/>
        <v>0.32000000000000006</v>
      </c>
    </row>
    <row r="64" spans="1:72" ht="14.25">
      <c r="A64" s="3" t="s">
        <v>113</v>
      </c>
      <c r="B64" s="76"/>
      <c r="C64" s="76"/>
      <c r="D64" s="76"/>
      <c r="E64" s="76"/>
      <c r="F64" s="16"/>
      <c r="H64" s="79">
        <v>15.21</v>
      </c>
      <c r="I64" s="79">
        <v>19.22</v>
      </c>
      <c r="J64" s="79">
        <f t="shared" si="21"/>
        <v>20.381400000000003</v>
      </c>
      <c r="K64" s="79">
        <f t="shared" si="21"/>
        <v>25.7548</v>
      </c>
      <c r="L64" s="16">
        <f t="shared" si="22"/>
        <v>0.3400000000000001</v>
      </c>
      <c r="N64" s="78">
        <v>12.5</v>
      </c>
      <c r="O64" s="78">
        <v>20.5</v>
      </c>
      <c r="P64" s="78">
        <v>16.87</v>
      </c>
      <c r="Q64" s="78">
        <v>27.66</v>
      </c>
      <c r="R64" s="16">
        <f t="shared" si="23"/>
        <v>0.34939393939393937</v>
      </c>
      <c r="T64" s="92">
        <v>24.9665</v>
      </c>
      <c r="U64" s="92">
        <v>35.3395</v>
      </c>
      <c r="V64" s="92">
        <v>33.65710334945332</v>
      </c>
      <c r="W64" s="92">
        <v>47.419038349453324</v>
      </c>
      <c r="X64" s="16">
        <f t="shared" si="24"/>
        <v>0.34441252444046433</v>
      </c>
      <c r="Z64" s="89">
        <v>12</v>
      </c>
      <c r="AA64" s="89">
        <v>14</v>
      </c>
      <c r="AB64" s="89">
        <v>16.32</v>
      </c>
      <c r="AC64" s="89">
        <v>19.04</v>
      </c>
      <c r="AD64" s="16">
        <f t="shared" si="25"/>
        <v>0.3599999999999999</v>
      </c>
      <c r="AF64" s="90"/>
      <c r="AG64" s="90"/>
      <c r="AH64" s="90"/>
      <c r="AI64" s="90"/>
      <c r="AJ64" s="16"/>
      <c r="AL64" s="91"/>
      <c r="AM64" s="91"/>
      <c r="AN64" s="91"/>
      <c r="AO64" s="91"/>
      <c r="AP64" s="16"/>
      <c r="AR64" s="95">
        <v>16</v>
      </c>
      <c r="AS64" s="95">
        <v>18.5</v>
      </c>
      <c r="AT64" s="95">
        <v>21.6</v>
      </c>
      <c r="AU64" s="95">
        <v>24.98</v>
      </c>
      <c r="AV64" s="16">
        <f t="shared" si="26"/>
        <v>0.35014492753623183</v>
      </c>
      <c r="AX64" s="99">
        <v>15.3</v>
      </c>
      <c r="AY64" s="99">
        <v>24</v>
      </c>
      <c r="AZ64" s="99">
        <v>21.27</v>
      </c>
      <c r="BA64" s="99">
        <v>33.36</v>
      </c>
      <c r="BB64" s="16">
        <f t="shared" si="27"/>
        <v>0.3900763358778625</v>
      </c>
      <c r="BD64" s="101">
        <v>13</v>
      </c>
      <c r="BE64" s="101">
        <v>19.8</v>
      </c>
      <c r="BF64" s="101">
        <v>17.615</v>
      </c>
      <c r="BG64" s="101">
        <v>26.829</v>
      </c>
      <c r="BH64" s="16">
        <f t="shared" si="28"/>
        <v>0.3550000000000002</v>
      </c>
      <c r="BJ64" s="102">
        <v>13.200000000000001</v>
      </c>
      <c r="BK64" s="102">
        <v>29.7505</v>
      </c>
      <c r="BL64" s="102">
        <v>18.48</v>
      </c>
      <c r="BM64" s="102">
        <v>41.65069999999999</v>
      </c>
      <c r="BN64" s="16">
        <v>0.4</v>
      </c>
      <c r="BP64" s="103">
        <v>14.5</v>
      </c>
      <c r="BQ64" s="103">
        <v>18.5</v>
      </c>
      <c r="BR64" s="103">
        <f t="shared" si="29"/>
        <v>19.14</v>
      </c>
      <c r="BS64" s="103">
        <f t="shared" si="29"/>
        <v>24.42</v>
      </c>
      <c r="BT64" s="16">
        <f t="shared" si="30"/>
        <v>0.32000000000000006</v>
      </c>
    </row>
    <row r="65" spans="1:72" ht="14.25">
      <c r="A65" s="3" t="s">
        <v>114</v>
      </c>
      <c r="B65" s="76"/>
      <c r="C65" s="76"/>
      <c r="D65" s="76"/>
      <c r="E65" s="76"/>
      <c r="F65" s="16"/>
      <c r="H65" s="79">
        <v>17.41</v>
      </c>
      <c r="I65" s="79">
        <v>22.15</v>
      </c>
      <c r="J65" s="79">
        <f t="shared" si="21"/>
        <v>23.329400000000003</v>
      </c>
      <c r="K65" s="79">
        <f t="shared" si="21"/>
        <v>29.681</v>
      </c>
      <c r="L65" s="16">
        <f t="shared" si="22"/>
        <v>0.3400000000000001</v>
      </c>
      <c r="N65" s="78">
        <v>15.75</v>
      </c>
      <c r="O65" s="78">
        <v>23.5</v>
      </c>
      <c r="P65" s="78">
        <v>21.25</v>
      </c>
      <c r="Q65" s="78">
        <v>31.71</v>
      </c>
      <c r="R65" s="16">
        <f t="shared" si="23"/>
        <v>0.3492993630573249</v>
      </c>
      <c r="T65" s="92">
        <v>27.7955</v>
      </c>
      <c r="U65" s="92">
        <v>39.5025</v>
      </c>
      <c r="V65" s="92">
        <v>37.41035834945332</v>
      </c>
      <c r="W65" s="92">
        <v>52.942120910428926</v>
      </c>
      <c r="X65" s="16">
        <f t="shared" si="24"/>
        <v>0.3425730223763297</v>
      </c>
      <c r="Z65" s="89">
        <v>14</v>
      </c>
      <c r="AA65" s="89">
        <v>16</v>
      </c>
      <c r="AB65" s="89">
        <v>19.04</v>
      </c>
      <c r="AC65" s="89">
        <v>21.76</v>
      </c>
      <c r="AD65" s="16">
        <f t="shared" si="25"/>
        <v>0.3599999999999999</v>
      </c>
      <c r="AF65" s="90"/>
      <c r="AG65" s="90"/>
      <c r="AH65" s="90"/>
      <c r="AI65" s="90"/>
      <c r="AJ65" s="16"/>
      <c r="AL65" s="91"/>
      <c r="AM65" s="91"/>
      <c r="AN65" s="91"/>
      <c r="AO65" s="91"/>
      <c r="AP65" s="16"/>
      <c r="AR65" s="95">
        <v>17.5</v>
      </c>
      <c r="AS65" s="95">
        <v>19.5</v>
      </c>
      <c r="AT65" s="95">
        <v>23.63</v>
      </c>
      <c r="AU65" s="95">
        <v>26.33</v>
      </c>
      <c r="AV65" s="16">
        <f t="shared" si="26"/>
        <v>0.35027027027027</v>
      </c>
      <c r="AX65" s="99">
        <v>17.5</v>
      </c>
      <c r="AY65" s="99">
        <v>28</v>
      </c>
      <c r="AZ65" s="99">
        <v>24.33</v>
      </c>
      <c r="BA65" s="99">
        <v>38.92</v>
      </c>
      <c r="BB65" s="16">
        <f t="shared" si="27"/>
        <v>0.39010989010989006</v>
      </c>
      <c r="BD65" s="101">
        <v>15.5</v>
      </c>
      <c r="BE65" s="101">
        <v>25</v>
      </c>
      <c r="BF65" s="101">
        <v>21.0025</v>
      </c>
      <c r="BG65" s="101">
        <v>33.875</v>
      </c>
      <c r="BH65" s="16">
        <f t="shared" si="28"/>
        <v>0.355</v>
      </c>
      <c r="BJ65" s="102">
        <v>14.3</v>
      </c>
      <c r="BK65" s="102">
        <v>34.07449999999999</v>
      </c>
      <c r="BL65" s="102">
        <v>20.02</v>
      </c>
      <c r="BM65" s="102">
        <v>47.70429999999999</v>
      </c>
      <c r="BN65" s="16">
        <v>0.4</v>
      </c>
      <c r="BP65" s="103">
        <v>18.5</v>
      </c>
      <c r="BQ65" s="103">
        <v>23.5</v>
      </c>
      <c r="BR65" s="103">
        <f t="shared" si="29"/>
        <v>24.42</v>
      </c>
      <c r="BS65" s="103">
        <f t="shared" si="29"/>
        <v>31.020000000000003</v>
      </c>
      <c r="BT65" s="16">
        <f t="shared" si="30"/>
        <v>0.32000000000000006</v>
      </c>
    </row>
    <row r="66" spans="1:72" ht="14.25">
      <c r="A66" s="3" t="s">
        <v>115</v>
      </c>
      <c r="B66" s="76"/>
      <c r="C66" s="76"/>
      <c r="D66" s="76"/>
      <c r="E66" s="76"/>
      <c r="F66" s="16"/>
      <c r="H66" s="79">
        <v>19.93</v>
      </c>
      <c r="I66" s="79">
        <v>27</v>
      </c>
      <c r="J66" s="79">
        <f t="shared" si="21"/>
        <v>26.706200000000003</v>
      </c>
      <c r="K66" s="79">
        <f t="shared" si="21"/>
        <v>36.18</v>
      </c>
      <c r="L66" s="16">
        <f t="shared" si="22"/>
        <v>0.3400000000000001</v>
      </c>
      <c r="N66" s="78">
        <v>18</v>
      </c>
      <c r="O66" s="78">
        <v>27</v>
      </c>
      <c r="P66" s="78">
        <v>24.29</v>
      </c>
      <c r="Q66" s="78">
        <v>36.44</v>
      </c>
      <c r="R66" s="16">
        <f t="shared" si="23"/>
        <v>0.3495555555555554</v>
      </c>
      <c r="T66" s="92">
        <v>30.566999999999997</v>
      </c>
      <c r="U66" s="92">
        <v>43.55049999999999</v>
      </c>
      <c r="V66" s="92">
        <v>41.08732767872161</v>
      </c>
      <c r="W66" s="92">
        <v>58.312632129941115</v>
      </c>
      <c r="X66" s="16">
        <f t="shared" si="24"/>
        <v>0.3411132297859847</v>
      </c>
      <c r="Z66" s="89">
        <v>16</v>
      </c>
      <c r="AA66" s="89">
        <v>18</v>
      </c>
      <c r="AB66" s="89">
        <v>21.76</v>
      </c>
      <c r="AC66" s="89">
        <v>24.48</v>
      </c>
      <c r="AD66" s="16">
        <f t="shared" si="25"/>
        <v>0.3600000000000001</v>
      </c>
      <c r="AF66" s="90"/>
      <c r="AG66" s="90"/>
      <c r="AH66" s="90"/>
      <c r="AI66" s="90"/>
      <c r="AJ66" s="16"/>
      <c r="AL66" s="91"/>
      <c r="AM66" s="91"/>
      <c r="AN66" s="91"/>
      <c r="AO66" s="91"/>
      <c r="AP66" s="16"/>
      <c r="AR66" s="95">
        <v>18.5</v>
      </c>
      <c r="AS66" s="95">
        <v>21.5</v>
      </c>
      <c r="AT66" s="95">
        <v>24.98</v>
      </c>
      <c r="AU66" s="95">
        <v>29.03</v>
      </c>
      <c r="AV66" s="16">
        <f t="shared" si="26"/>
        <v>0.3502500000000002</v>
      </c>
      <c r="AX66" s="99">
        <v>20</v>
      </c>
      <c r="AY66" s="99">
        <v>30</v>
      </c>
      <c r="AZ66" s="99">
        <v>27.8</v>
      </c>
      <c r="BA66" s="99">
        <v>41.7</v>
      </c>
      <c r="BB66" s="16">
        <f t="shared" si="27"/>
        <v>0.3899999999999999</v>
      </c>
      <c r="BD66" s="101">
        <v>18</v>
      </c>
      <c r="BE66" s="101">
        <v>30</v>
      </c>
      <c r="BF66" s="101">
        <v>24.39</v>
      </c>
      <c r="BG66" s="101">
        <v>40.65</v>
      </c>
      <c r="BH66" s="16">
        <f t="shared" si="28"/>
        <v>0.35499999999999976</v>
      </c>
      <c r="BJ66" s="102">
        <v>15.400000000000002</v>
      </c>
      <c r="BK66" s="102">
        <v>39.007999999999996</v>
      </c>
      <c r="BL66" s="102">
        <v>21.560000000000002</v>
      </c>
      <c r="BM66" s="102">
        <v>54.61119999999999</v>
      </c>
      <c r="BN66" s="16">
        <v>0.4</v>
      </c>
      <c r="BP66" s="103">
        <v>23.5</v>
      </c>
      <c r="BQ66" s="103">
        <v>27.5</v>
      </c>
      <c r="BR66" s="103">
        <f t="shared" si="29"/>
        <v>31.020000000000003</v>
      </c>
      <c r="BS66" s="103">
        <f t="shared" si="29"/>
        <v>36.300000000000004</v>
      </c>
      <c r="BT66" s="16">
        <f t="shared" si="30"/>
        <v>0.32000000000000006</v>
      </c>
    </row>
    <row r="67" spans="1:72" ht="14.25">
      <c r="A67" s="3" t="s">
        <v>116</v>
      </c>
      <c r="B67" s="76"/>
      <c r="C67" s="76"/>
      <c r="D67" s="76"/>
      <c r="E67" s="76"/>
      <c r="F67" s="16"/>
      <c r="H67" s="79">
        <v>22.83</v>
      </c>
      <c r="I67" s="79">
        <v>29.35</v>
      </c>
      <c r="J67" s="79">
        <f t="shared" si="21"/>
        <v>30.5922</v>
      </c>
      <c r="K67" s="79">
        <f t="shared" si="21"/>
        <v>39.32900000000001</v>
      </c>
      <c r="L67" s="16">
        <f t="shared" si="22"/>
        <v>0.3400000000000001</v>
      </c>
      <c r="N67" s="78">
        <v>21</v>
      </c>
      <c r="O67" s="78">
        <v>31.5</v>
      </c>
      <c r="P67" s="78">
        <v>28.34</v>
      </c>
      <c r="Q67" s="78">
        <v>42.51</v>
      </c>
      <c r="R67" s="16">
        <f t="shared" si="23"/>
        <v>0.34952380952380935</v>
      </c>
      <c r="T67" s="92">
        <v>34.361999999999995</v>
      </c>
      <c r="U67" s="92">
        <v>49.070499999999996</v>
      </c>
      <c r="V67" s="92">
        <v>46.12218194701428</v>
      </c>
      <c r="W67" s="92">
        <v>65.63605652018502</v>
      </c>
      <c r="X67" s="16">
        <f t="shared" si="24"/>
        <v>0.3395048508338996</v>
      </c>
      <c r="Z67" s="89">
        <v>18</v>
      </c>
      <c r="AA67" s="89">
        <v>20</v>
      </c>
      <c r="AB67" s="89">
        <v>24.48</v>
      </c>
      <c r="AC67" s="89">
        <v>27.2</v>
      </c>
      <c r="AD67" s="16">
        <f t="shared" si="25"/>
        <v>0.3600000000000001</v>
      </c>
      <c r="AF67" s="90"/>
      <c r="AG67" s="90"/>
      <c r="AH67" s="90"/>
      <c r="AI67" s="90"/>
      <c r="AJ67" s="16"/>
      <c r="AL67" s="91"/>
      <c r="AM67" s="91"/>
      <c r="AN67" s="91"/>
      <c r="AO67" s="91"/>
      <c r="AP67" s="16"/>
      <c r="AR67" s="95">
        <v>20</v>
      </c>
      <c r="AS67" s="95">
        <v>24</v>
      </c>
      <c r="AT67" s="95">
        <v>27</v>
      </c>
      <c r="AU67" s="95">
        <v>32.4</v>
      </c>
      <c r="AV67" s="16">
        <f t="shared" si="26"/>
        <v>0.34999999999999987</v>
      </c>
      <c r="AX67" s="99">
        <v>23</v>
      </c>
      <c r="AY67" s="99">
        <v>35</v>
      </c>
      <c r="AZ67" s="99">
        <v>31.97</v>
      </c>
      <c r="BA67" s="99">
        <v>48.65</v>
      </c>
      <c r="BB67" s="16">
        <f t="shared" si="27"/>
        <v>0.3900000000000001</v>
      </c>
      <c r="BD67" s="101">
        <v>23</v>
      </c>
      <c r="BE67" s="101">
        <v>35</v>
      </c>
      <c r="BF67" s="101">
        <v>31.165</v>
      </c>
      <c r="BG67" s="101">
        <v>47.425</v>
      </c>
      <c r="BH67" s="16">
        <f t="shared" si="28"/>
        <v>0.355</v>
      </c>
      <c r="BJ67" s="102">
        <v>16.5</v>
      </c>
      <c r="BK67" s="102">
        <v>44.65449999999999</v>
      </c>
      <c r="BL67" s="102">
        <v>23.099999999999998</v>
      </c>
      <c r="BM67" s="102">
        <v>62.51629999999999</v>
      </c>
      <c r="BN67" s="16">
        <v>0.4</v>
      </c>
      <c r="BP67" s="103">
        <v>27.5</v>
      </c>
      <c r="BQ67" s="103">
        <v>31.5</v>
      </c>
      <c r="BR67" s="103">
        <f t="shared" si="29"/>
        <v>36.300000000000004</v>
      </c>
      <c r="BS67" s="103">
        <f t="shared" si="29"/>
        <v>41.580000000000005</v>
      </c>
      <c r="BT67" s="16">
        <f t="shared" si="30"/>
        <v>0.32000000000000006</v>
      </c>
    </row>
    <row r="68" spans="1:72" ht="14.25">
      <c r="A68" s="3" t="s">
        <v>117</v>
      </c>
      <c r="B68" s="76"/>
      <c r="C68" s="76"/>
      <c r="D68" s="76"/>
      <c r="E68" s="76"/>
      <c r="F68" s="16"/>
      <c r="H68" s="79">
        <v>25.5</v>
      </c>
      <c r="I68" s="79">
        <v>30.23</v>
      </c>
      <c r="J68" s="79">
        <f t="shared" si="21"/>
        <v>34.17</v>
      </c>
      <c r="K68" s="79">
        <f t="shared" si="21"/>
        <v>40.5082</v>
      </c>
      <c r="L68" s="16">
        <f t="shared" si="22"/>
        <v>0.3400000000000001</v>
      </c>
      <c r="N68" s="78">
        <v>24.25</v>
      </c>
      <c r="O68" s="78">
        <v>36</v>
      </c>
      <c r="P68" s="78">
        <v>32.73</v>
      </c>
      <c r="Q68" s="78">
        <v>48.58</v>
      </c>
      <c r="R68" s="16">
        <f t="shared" si="23"/>
        <v>0.34954356846473034</v>
      </c>
      <c r="T68" s="92">
        <v>38.3525</v>
      </c>
      <c r="U68" s="92">
        <v>54.820499999999996</v>
      </c>
      <c r="V68" s="92">
        <v>51.416407495794786</v>
      </c>
      <c r="W68" s="92">
        <v>73.26462359335575</v>
      </c>
      <c r="X68" s="16">
        <f t="shared" si="24"/>
        <v>0.3381669699285259</v>
      </c>
      <c r="Z68" s="89">
        <v>20</v>
      </c>
      <c r="AA68" s="89">
        <v>22</v>
      </c>
      <c r="AB68" s="89">
        <v>27.2</v>
      </c>
      <c r="AC68" s="89">
        <v>29.92</v>
      </c>
      <c r="AD68" s="16">
        <f t="shared" si="25"/>
        <v>0.3600000000000001</v>
      </c>
      <c r="AF68" s="90"/>
      <c r="AG68" s="90"/>
      <c r="AH68" s="90"/>
      <c r="AI68" s="90"/>
      <c r="AJ68" s="16"/>
      <c r="AL68" s="91"/>
      <c r="AM68" s="91"/>
      <c r="AN68" s="91"/>
      <c r="AO68" s="91"/>
      <c r="AP68" s="16"/>
      <c r="AR68" s="95">
        <v>22.5</v>
      </c>
      <c r="AS68" s="95">
        <v>26.5</v>
      </c>
      <c r="AT68" s="95">
        <v>30.38</v>
      </c>
      <c r="AU68" s="95">
        <v>35.78</v>
      </c>
      <c r="AV68" s="16">
        <f t="shared" si="26"/>
        <v>0.35020408163265304</v>
      </c>
      <c r="AX68" s="99">
        <v>27</v>
      </c>
      <c r="AY68" s="99">
        <v>40</v>
      </c>
      <c r="AZ68" s="99">
        <v>37.53</v>
      </c>
      <c r="BA68" s="99">
        <v>55.6</v>
      </c>
      <c r="BB68" s="16">
        <f t="shared" si="27"/>
        <v>0.3899999999999999</v>
      </c>
      <c r="BD68" s="101">
        <v>25</v>
      </c>
      <c r="BE68" s="101">
        <v>38</v>
      </c>
      <c r="BF68" s="101">
        <v>33.875</v>
      </c>
      <c r="BG68" s="101">
        <v>51.49</v>
      </c>
      <c r="BH68" s="16">
        <f t="shared" si="28"/>
        <v>0.3550000000000002</v>
      </c>
      <c r="BJ68" s="102">
        <v>17.6</v>
      </c>
      <c r="BK68" s="102">
        <v>51.129</v>
      </c>
      <c r="BL68" s="102">
        <v>24.64</v>
      </c>
      <c r="BM68" s="102">
        <v>71.58059999999999</v>
      </c>
      <c r="BN68" s="16">
        <v>0.4</v>
      </c>
      <c r="BP68" s="103">
        <v>31.5</v>
      </c>
      <c r="BQ68" s="103">
        <v>34.5</v>
      </c>
      <c r="BR68" s="103">
        <f t="shared" si="29"/>
        <v>41.580000000000005</v>
      </c>
      <c r="BS68" s="103">
        <f t="shared" si="29"/>
        <v>45.54</v>
      </c>
      <c r="BT68" s="16">
        <f t="shared" si="30"/>
        <v>0.32000000000000006</v>
      </c>
    </row>
    <row r="69" spans="1:72" ht="14.25">
      <c r="A69" s="4" t="s">
        <v>118</v>
      </c>
      <c r="B69" s="168"/>
      <c r="C69" s="169"/>
      <c r="D69" s="169"/>
      <c r="E69" s="169"/>
      <c r="F69" s="170"/>
      <c r="H69" s="168"/>
      <c r="I69" s="169"/>
      <c r="J69" s="169"/>
      <c r="K69" s="169"/>
      <c r="L69" s="170"/>
      <c r="N69" s="168"/>
      <c r="O69" s="169"/>
      <c r="P69" s="169"/>
      <c r="Q69" s="169"/>
      <c r="R69" s="170"/>
      <c r="T69" s="173"/>
      <c r="U69" s="173"/>
      <c r="V69" s="173"/>
      <c r="W69" s="173"/>
      <c r="X69" s="173"/>
      <c r="Z69" s="168"/>
      <c r="AA69" s="169"/>
      <c r="AB69" s="169"/>
      <c r="AC69" s="169"/>
      <c r="AD69" s="170"/>
      <c r="AF69" s="168"/>
      <c r="AG69" s="169"/>
      <c r="AH69" s="169"/>
      <c r="AI69" s="169"/>
      <c r="AJ69" s="170"/>
      <c r="AL69" s="168"/>
      <c r="AM69" s="169"/>
      <c r="AN69" s="169"/>
      <c r="AO69" s="169"/>
      <c r="AP69" s="170"/>
      <c r="AR69" s="227"/>
      <c r="AS69" s="228"/>
      <c r="AT69" s="228"/>
      <c r="AU69" s="228"/>
      <c r="AV69" s="229"/>
      <c r="AX69" s="168"/>
      <c r="AY69" s="169"/>
      <c r="AZ69" s="169"/>
      <c r="BA69" s="169"/>
      <c r="BB69" s="170"/>
      <c r="BD69" s="168"/>
      <c r="BE69" s="169"/>
      <c r="BF69" s="169"/>
      <c r="BG69" s="169"/>
      <c r="BH69" s="170"/>
      <c r="BJ69" s="168"/>
      <c r="BK69" s="169"/>
      <c r="BL69" s="169"/>
      <c r="BM69" s="169"/>
      <c r="BN69" s="170"/>
      <c r="BP69" s="168"/>
      <c r="BQ69" s="169"/>
      <c r="BR69" s="169"/>
      <c r="BS69" s="169"/>
      <c r="BT69" s="170"/>
    </row>
    <row r="70" spans="1:72" ht="14.25">
      <c r="A70" s="4" t="s">
        <v>119</v>
      </c>
      <c r="B70" s="168"/>
      <c r="C70" s="169"/>
      <c r="D70" s="169"/>
      <c r="E70" s="169"/>
      <c r="F70" s="170"/>
      <c r="H70" s="168"/>
      <c r="I70" s="169"/>
      <c r="J70" s="169"/>
      <c r="K70" s="169"/>
      <c r="L70" s="170"/>
      <c r="N70" s="168"/>
      <c r="O70" s="169"/>
      <c r="P70" s="169"/>
      <c r="Q70" s="169"/>
      <c r="R70" s="170"/>
      <c r="T70" s="173"/>
      <c r="U70" s="173"/>
      <c r="V70" s="173"/>
      <c r="W70" s="173"/>
      <c r="X70" s="173"/>
      <c r="Z70" s="168"/>
      <c r="AA70" s="169"/>
      <c r="AB70" s="169"/>
      <c r="AC70" s="169"/>
      <c r="AD70" s="170"/>
      <c r="AF70" s="168"/>
      <c r="AG70" s="169"/>
      <c r="AH70" s="169"/>
      <c r="AI70" s="169"/>
      <c r="AJ70" s="170"/>
      <c r="AL70" s="168"/>
      <c r="AM70" s="169"/>
      <c r="AN70" s="169"/>
      <c r="AO70" s="169"/>
      <c r="AP70" s="170"/>
      <c r="AR70" s="227"/>
      <c r="AS70" s="228"/>
      <c r="AT70" s="228"/>
      <c r="AU70" s="228"/>
      <c r="AV70" s="229"/>
      <c r="AX70" s="168"/>
      <c r="AY70" s="169"/>
      <c r="AZ70" s="169"/>
      <c r="BA70" s="169"/>
      <c r="BB70" s="170"/>
      <c r="BD70" s="168"/>
      <c r="BE70" s="169"/>
      <c r="BF70" s="169"/>
      <c r="BG70" s="169"/>
      <c r="BH70" s="170"/>
      <c r="BJ70" s="168"/>
      <c r="BK70" s="169"/>
      <c r="BL70" s="169"/>
      <c r="BM70" s="169"/>
      <c r="BN70" s="170"/>
      <c r="BP70" s="168"/>
      <c r="BQ70" s="169"/>
      <c r="BR70" s="169"/>
      <c r="BS70" s="169"/>
      <c r="BT70" s="170"/>
    </row>
    <row r="71" spans="1:72" ht="14.25">
      <c r="A71" s="6" t="s">
        <v>120</v>
      </c>
      <c r="B71" s="76"/>
      <c r="C71" s="76"/>
      <c r="D71" s="76"/>
      <c r="E71" s="76"/>
      <c r="F71" s="16"/>
      <c r="H71" s="79">
        <v>10</v>
      </c>
      <c r="I71" s="79">
        <v>12</v>
      </c>
      <c r="J71" s="79">
        <f>H71*1.34</f>
        <v>13.4</v>
      </c>
      <c r="K71" s="79">
        <f>I71*1.34</f>
        <v>16.080000000000002</v>
      </c>
      <c r="L71" s="16">
        <f>((J71+K71)/(H71+I71)-1)</f>
        <v>0.3400000000000001</v>
      </c>
      <c r="N71" s="78">
        <v>9.5</v>
      </c>
      <c r="O71" s="78">
        <v>13</v>
      </c>
      <c r="P71" s="78">
        <v>12.82</v>
      </c>
      <c r="Q71" s="78">
        <v>17.54</v>
      </c>
      <c r="R71" s="16">
        <f>((P71+Q71)/(N71+O71)-1)</f>
        <v>0.3493333333333333</v>
      </c>
      <c r="T71" s="92">
        <v>24.1</v>
      </c>
      <c r="U71" s="92">
        <v>33.3</v>
      </c>
      <c r="V71" s="92">
        <v>32.51</v>
      </c>
      <c r="W71" s="92">
        <v>44.72</v>
      </c>
      <c r="X71" s="16">
        <f>((V71+W71)/(T71+U71)-1)</f>
        <v>0.34547038327526125</v>
      </c>
      <c r="Z71" s="89">
        <v>10</v>
      </c>
      <c r="AA71" s="89">
        <v>11</v>
      </c>
      <c r="AB71" s="89">
        <v>13.6</v>
      </c>
      <c r="AC71" s="89">
        <v>14.96</v>
      </c>
      <c r="AD71" s="16">
        <f>((AB71+AC71)/(Z71+AA71)-1)</f>
        <v>0.3600000000000001</v>
      </c>
      <c r="AF71" s="90"/>
      <c r="AG71" s="90"/>
      <c r="AH71" s="90"/>
      <c r="AI71" s="90"/>
      <c r="AJ71" s="16"/>
      <c r="AL71" s="91">
        <v>12</v>
      </c>
      <c r="AM71" s="91">
        <v>15.5</v>
      </c>
      <c r="AN71" s="91">
        <f>AL71*1.35</f>
        <v>16.200000000000003</v>
      </c>
      <c r="AO71" s="91">
        <f>AM71*1.35</f>
        <v>20.925</v>
      </c>
      <c r="AP71" s="16">
        <f>((AN71+AO71)/(AL71+AM71)-1)</f>
        <v>0.3500000000000001</v>
      </c>
      <c r="AR71" s="95">
        <v>12.5</v>
      </c>
      <c r="AS71" s="95">
        <v>14.75</v>
      </c>
      <c r="AT71" s="95">
        <v>16.88</v>
      </c>
      <c r="AU71" s="95">
        <v>19.91</v>
      </c>
      <c r="AV71" s="16">
        <f>((AT71+AU71)/(AR71+AS71)-1)</f>
        <v>0.35009174311926605</v>
      </c>
      <c r="AX71" s="99">
        <v>9</v>
      </c>
      <c r="AY71" s="99">
        <v>13.5</v>
      </c>
      <c r="AZ71" s="99">
        <v>12.51</v>
      </c>
      <c r="BA71" s="99">
        <v>18.76</v>
      </c>
      <c r="BB71" s="16">
        <f>((AZ71+BA71)/(AX71+AY71)-1)</f>
        <v>0.389777777777778</v>
      </c>
      <c r="BD71" s="101">
        <v>12</v>
      </c>
      <c r="BE71" s="101">
        <v>15.5</v>
      </c>
      <c r="BF71" s="101">
        <v>16.259999999999998</v>
      </c>
      <c r="BG71" s="101">
        <v>21.0025</v>
      </c>
      <c r="BH71" s="16">
        <f>((BF71+BG71)/(BD71+BE71)-1)</f>
        <v>0.3550000000000002</v>
      </c>
      <c r="BJ71" s="102">
        <v>9.537</v>
      </c>
      <c r="BK71" s="102">
        <v>14.179499999999999</v>
      </c>
      <c r="BL71" s="102">
        <v>13.3518</v>
      </c>
      <c r="BM71" s="102">
        <v>19.8513</v>
      </c>
      <c r="BN71" s="16">
        <v>0.4</v>
      </c>
      <c r="BP71" s="103">
        <v>11.5</v>
      </c>
      <c r="BQ71" s="103">
        <v>15.5</v>
      </c>
      <c r="BR71" s="103">
        <f>BP71*1.32</f>
        <v>15.180000000000001</v>
      </c>
      <c r="BS71" s="103">
        <f>BQ71*1.32</f>
        <v>20.46</v>
      </c>
      <c r="BT71" s="16">
        <f>((BR71+BS71)/(BP71+BQ71)-1)</f>
        <v>0.32000000000000006</v>
      </c>
    </row>
    <row r="72" spans="1:72" ht="14.25">
      <c r="A72" s="4" t="s">
        <v>121</v>
      </c>
      <c r="B72" s="168"/>
      <c r="C72" s="169"/>
      <c r="D72" s="169"/>
      <c r="E72" s="169"/>
      <c r="F72" s="170"/>
      <c r="H72" s="168"/>
      <c r="I72" s="169"/>
      <c r="J72" s="169"/>
      <c r="K72" s="169"/>
      <c r="L72" s="170"/>
      <c r="N72" s="168"/>
      <c r="O72" s="169"/>
      <c r="P72" s="169"/>
      <c r="Q72" s="169"/>
      <c r="R72" s="170"/>
      <c r="T72" s="173"/>
      <c r="U72" s="173"/>
      <c r="V72" s="173"/>
      <c r="W72" s="173"/>
      <c r="X72" s="173"/>
      <c r="Z72" s="168"/>
      <c r="AA72" s="169"/>
      <c r="AB72" s="169"/>
      <c r="AC72" s="169"/>
      <c r="AD72" s="170"/>
      <c r="AF72" s="168"/>
      <c r="AG72" s="169"/>
      <c r="AH72" s="169"/>
      <c r="AI72" s="169"/>
      <c r="AJ72" s="170"/>
      <c r="AL72" s="168"/>
      <c r="AM72" s="169"/>
      <c r="AN72" s="169"/>
      <c r="AO72" s="169"/>
      <c r="AP72" s="170"/>
      <c r="AR72" s="227"/>
      <c r="AS72" s="228"/>
      <c r="AT72" s="228"/>
      <c r="AU72" s="228"/>
      <c r="AV72" s="229"/>
      <c r="AX72" s="168"/>
      <c r="AY72" s="169"/>
      <c r="AZ72" s="169"/>
      <c r="BA72" s="169"/>
      <c r="BB72" s="170"/>
      <c r="BD72" s="168"/>
      <c r="BE72" s="169"/>
      <c r="BF72" s="169"/>
      <c r="BG72" s="169"/>
      <c r="BH72" s="170"/>
      <c r="BJ72" s="168"/>
      <c r="BK72" s="169"/>
      <c r="BL72" s="169"/>
      <c r="BM72" s="169"/>
      <c r="BN72" s="170"/>
      <c r="BP72" s="168"/>
      <c r="BQ72" s="169"/>
      <c r="BR72" s="169"/>
      <c r="BS72" s="169"/>
      <c r="BT72" s="170"/>
    </row>
    <row r="73" spans="1:72" ht="14.25">
      <c r="A73" s="6" t="s">
        <v>122</v>
      </c>
      <c r="B73" s="76"/>
      <c r="C73" s="76"/>
      <c r="D73" s="76"/>
      <c r="E73" s="76"/>
      <c r="F73" s="16"/>
      <c r="H73" s="79">
        <v>10</v>
      </c>
      <c r="I73" s="79">
        <v>12</v>
      </c>
      <c r="J73" s="79">
        <f>H73*1.34</f>
        <v>13.4</v>
      </c>
      <c r="K73" s="79">
        <f>I73*1.34</f>
        <v>16.080000000000002</v>
      </c>
      <c r="L73" s="16">
        <f>((J73+K73)/(H73+I73)-1)</f>
        <v>0.3400000000000001</v>
      </c>
      <c r="N73" s="78">
        <v>8.5</v>
      </c>
      <c r="O73" s="78">
        <v>12.5</v>
      </c>
      <c r="P73" s="78">
        <v>11.47</v>
      </c>
      <c r="Q73" s="78">
        <v>16.87</v>
      </c>
      <c r="R73" s="16">
        <f>((P73+Q73)/(N73+O73)-1)</f>
        <v>0.3495238095238098</v>
      </c>
      <c r="T73" s="92">
        <v>12.48</v>
      </c>
      <c r="U73" s="92">
        <v>16.45</v>
      </c>
      <c r="V73" s="92">
        <v>17.05</v>
      </c>
      <c r="W73" s="92">
        <v>22.33</v>
      </c>
      <c r="X73" s="16">
        <f>((V73+W73)/(T73+U73)-1)</f>
        <v>0.3612167300380227</v>
      </c>
      <c r="Z73" s="89">
        <v>10</v>
      </c>
      <c r="AA73" s="89">
        <v>13</v>
      </c>
      <c r="AB73" s="89">
        <v>13.6</v>
      </c>
      <c r="AC73" s="89">
        <v>17.68</v>
      </c>
      <c r="AD73" s="16">
        <f>((AB73+AC73)/(Z73+AA73)-1)</f>
        <v>0.3600000000000001</v>
      </c>
      <c r="AF73" s="90"/>
      <c r="AG73" s="90"/>
      <c r="AH73" s="90"/>
      <c r="AI73" s="90"/>
      <c r="AJ73" s="16"/>
      <c r="AL73" s="91">
        <v>8.8</v>
      </c>
      <c r="AM73" s="91">
        <v>10.82</v>
      </c>
      <c r="AN73" s="91">
        <f>AL73*1.35</f>
        <v>11.880000000000003</v>
      </c>
      <c r="AO73" s="91">
        <f>AM73*1.35</f>
        <v>14.607000000000001</v>
      </c>
      <c r="AP73" s="16">
        <f>((AN73+AO73)/(AL73+AM73)-1)</f>
        <v>0.3500000000000001</v>
      </c>
      <c r="AR73" s="95">
        <v>10</v>
      </c>
      <c r="AS73" s="95">
        <v>12</v>
      </c>
      <c r="AT73" s="95">
        <v>13.5</v>
      </c>
      <c r="AU73" s="95">
        <v>16.2</v>
      </c>
      <c r="AV73" s="16">
        <f>((AT73+AU73)/(AR73+AS73)-1)</f>
        <v>0.34999999999999987</v>
      </c>
      <c r="AX73" s="99">
        <v>10</v>
      </c>
      <c r="AY73" s="99">
        <v>15</v>
      </c>
      <c r="AZ73" s="99">
        <v>13.9</v>
      </c>
      <c r="BA73" s="99">
        <v>20.85</v>
      </c>
      <c r="BB73" s="16">
        <f>((AZ73+BA73)/(AX73+AY73)-1)</f>
        <v>0.3899999999999999</v>
      </c>
      <c r="BD73" s="100"/>
      <c r="BE73" s="100"/>
      <c r="BF73" s="100"/>
      <c r="BG73" s="100"/>
      <c r="BH73" s="16"/>
      <c r="BJ73" s="102">
        <v>12.85</v>
      </c>
      <c r="BK73" s="102">
        <v>20.9</v>
      </c>
      <c r="BL73" s="102">
        <v>17.99</v>
      </c>
      <c r="BM73" s="102">
        <v>29.259999999999994</v>
      </c>
      <c r="BN73" s="16">
        <v>0.4</v>
      </c>
      <c r="BP73" s="103">
        <v>9</v>
      </c>
      <c r="BQ73" s="103">
        <v>12</v>
      </c>
      <c r="BR73" s="103">
        <f>BP73*1.32</f>
        <v>11.88</v>
      </c>
      <c r="BS73" s="103">
        <f>BQ73*1.32</f>
        <v>15.84</v>
      </c>
      <c r="BT73" s="16">
        <f>((BR73+BS73)/(BP73+BQ73)-1)</f>
        <v>0.31999999999999984</v>
      </c>
    </row>
    <row r="74" spans="1:72" ht="14.25">
      <c r="A74" s="6" t="s">
        <v>123</v>
      </c>
      <c r="B74" s="76"/>
      <c r="C74" s="76"/>
      <c r="D74" s="76"/>
      <c r="E74" s="76"/>
      <c r="F74" s="16"/>
      <c r="H74" s="79">
        <v>12</v>
      </c>
      <c r="I74" s="79">
        <v>15</v>
      </c>
      <c r="J74" s="79">
        <f>H74*1.34</f>
        <v>16.080000000000002</v>
      </c>
      <c r="K74" s="79">
        <f>I74*1.34</f>
        <v>20.1</v>
      </c>
      <c r="L74" s="16">
        <f>((J74+K74)/(H74+I74)-1)</f>
        <v>0.3400000000000003</v>
      </c>
      <c r="N74" s="78">
        <v>10</v>
      </c>
      <c r="O74" s="78">
        <v>14</v>
      </c>
      <c r="P74" s="78">
        <v>13.5</v>
      </c>
      <c r="Q74" s="78">
        <v>18.89</v>
      </c>
      <c r="R74" s="16">
        <f>((P74+Q74)/(N74+O74)-1)</f>
        <v>0.34958333333333336</v>
      </c>
      <c r="T74" s="92">
        <v>15.28</v>
      </c>
      <c r="U74" s="92">
        <v>20.47</v>
      </c>
      <c r="V74" s="92">
        <v>20.79</v>
      </c>
      <c r="W74" s="92">
        <v>27.69</v>
      </c>
      <c r="X74" s="16">
        <f>((V74+W74)/(T74+U74)-1)</f>
        <v>0.3560839160839162</v>
      </c>
      <c r="Z74" s="89">
        <v>10</v>
      </c>
      <c r="AA74" s="89">
        <v>13</v>
      </c>
      <c r="AB74" s="89">
        <v>13.6</v>
      </c>
      <c r="AC74" s="89">
        <v>17.68</v>
      </c>
      <c r="AD74" s="16">
        <f>((AB74+AC74)/(Z74+AA74)-1)</f>
        <v>0.3600000000000001</v>
      </c>
      <c r="AF74" s="90"/>
      <c r="AG74" s="90"/>
      <c r="AH74" s="90"/>
      <c r="AI74" s="90"/>
      <c r="AJ74" s="16"/>
      <c r="AL74" s="91">
        <v>8.8</v>
      </c>
      <c r="AM74" s="91">
        <v>10.82</v>
      </c>
      <c r="AN74" s="91">
        <f>AL74*1.35</f>
        <v>11.880000000000003</v>
      </c>
      <c r="AO74" s="91">
        <f>AM74*1.35</f>
        <v>14.607000000000001</v>
      </c>
      <c r="AP74" s="16">
        <f>((AN74+AO74)/(AL74+AM74)-1)</f>
        <v>0.3500000000000001</v>
      </c>
      <c r="AR74" s="95">
        <v>10</v>
      </c>
      <c r="AS74" s="95">
        <v>12</v>
      </c>
      <c r="AT74" s="95">
        <v>13.5</v>
      </c>
      <c r="AU74" s="95">
        <v>16.2</v>
      </c>
      <c r="AV74" s="16">
        <f>((AT74+AU74)/(AR74+AS74)-1)</f>
        <v>0.34999999999999987</v>
      </c>
      <c r="AX74" s="99">
        <v>9.5</v>
      </c>
      <c r="AY74" s="99">
        <v>11.5</v>
      </c>
      <c r="AZ74" s="99">
        <v>13.2</v>
      </c>
      <c r="BA74" s="99">
        <v>15.99</v>
      </c>
      <c r="BB74" s="16">
        <f>((AZ74+BA74)/(AX74+AY74)-1)</f>
        <v>0.3899999999999999</v>
      </c>
      <c r="BD74" s="100"/>
      <c r="BE74" s="100"/>
      <c r="BF74" s="100"/>
      <c r="BG74" s="100"/>
      <c r="BH74" s="16"/>
      <c r="BJ74" s="102">
        <v>9.75</v>
      </c>
      <c r="BK74" s="102">
        <v>14.5</v>
      </c>
      <c r="BL74" s="102">
        <v>13.162500000000001</v>
      </c>
      <c r="BM74" s="102">
        <v>19.575000000000003</v>
      </c>
      <c r="BN74" s="16">
        <v>0.35</v>
      </c>
      <c r="BP74" s="103">
        <v>15</v>
      </c>
      <c r="BQ74" s="103">
        <v>19</v>
      </c>
      <c r="BR74" s="103">
        <f>BP74*1.32</f>
        <v>19.8</v>
      </c>
      <c r="BS74" s="103">
        <f>BQ74*1.32</f>
        <v>25.080000000000002</v>
      </c>
      <c r="BT74" s="16">
        <f>((BR74+BS74)/(BP74+BQ74)-1)</f>
        <v>0.32000000000000006</v>
      </c>
    </row>
  </sheetData>
  <sheetProtection/>
  <mergeCells count="357">
    <mergeCell ref="B59:F59"/>
    <mergeCell ref="B60:F60"/>
    <mergeCell ref="B69:F69"/>
    <mergeCell ref="B70:F70"/>
    <mergeCell ref="B72:F72"/>
    <mergeCell ref="H6:K6"/>
    <mergeCell ref="H7:K7"/>
    <mergeCell ref="H8:K8"/>
    <mergeCell ref="H9:K9"/>
    <mergeCell ref="H10:K10"/>
    <mergeCell ref="D3:E3"/>
    <mergeCell ref="B5:F5"/>
    <mergeCell ref="B24:F24"/>
    <mergeCell ref="B39:F39"/>
    <mergeCell ref="B48:F48"/>
    <mergeCell ref="B51:F51"/>
    <mergeCell ref="BD69:BH69"/>
    <mergeCell ref="BD70:BH70"/>
    <mergeCell ref="BD72:BH72"/>
    <mergeCell ref="BD24:BH24"/>
    <mergeCell ref="BD39:BH39"/>
    <mergeCell ref="BD48:BH48"/>
    <mergeCell ref="BD51:BH51"/>
    <mergeCell ref="BD59:BH59"/>
    <mergeCell ref="BD60:BH60"/>
    <mergeCell ref="BD1:BH1"/>
    <mergeCell ref="BD2:BG2"/>
    <mergeCell ref="BH2:BH4"/>
    <mergeCell ref="BD3:BE3"/>
    <mergeCell ref="BF3:BG3"/>
    <mergeCell ref="BD5:BH5"/>
    <mergeCell ref="H22:K22"/>
    <mergeCell ref="H23:K23"/>
    <mergeCell ref="N6:Q6"/>
    <mergeCell ref="N7:Q7"/>
    <mergeCell ref="N8:Q8"/>
    <mergeCell ref="N9:Q9"/>
    <mergeCell ref="N10:Q10"/>
    <mergeCell ref="H11:K11"/>
    <mergeCell ref="H12:K12"/>
    <mergeCell ref="H13:K13"/>
    <mergeCell ref="N16:Q16"/>
    <mergeCell ref="N17:Q17"/>
    <mergeCell ref="N18:Q18"/>
    <mergeCell ref="H19:K19"/>
    <mergeCell ref="H20:K20"/>
    <mergeCell ref="H21:K21"/>
    <mergeCell ref="H16:K16"/>
    <mergeCell ref="H17:K17"/>
    <mergeCell ref="H18:K18"/>
    <mergeCell ref="N22:Q22"/>
    <mergeCell ref="N23:Q23"/>
    <mergeCell ref="T6:W6"/>
    <mergeCell ref="T7:W7"/>
    <mergeCell ref="T8:W8"/>
    <mergeCell ref="T9:W9"/>
    <mergeCell ref="T10:W10"/>
    <mergeCell ref="N11:Q11"/>
    <mergeCell ref="N12:Q12"/>
    <mergeCell ref="N13:Q13"/>
    <mergeCell ref="Z6:AC6"/>
    <mergeCell ref="AF6:AI6"/>
    <mergeCell ref="AL6:AO6"/>
    <mergeCell ref="AR6:AU6"/>
    <mergeCell ref="AX6:BA6"/>
    <mergeCell ref="BD6:BG6"/>
    <mergeCell ref="BJ6:BM6"/>
    <mergeCell ref="BP6:BS6"/>
    <mergeCell ref="Z7:AC7"/>
    <mergeCell ref="AF7:AI7"/>
    <mergeCell ref="AL7:AO7"/>
    <mergeCell ref="AR7:AU7"/>
    <mergeCell ref="AX7:BA7"/>
    <mergeCell ref="BD7:BG7"/>
    <mergeCell ref="BJ7:BM7"/>
    <mergeCell ref="BP7:BS7"/>
    <mergeCell ref="Z8:AC8"/>
    <mergeCell ref="AF8:AI8"/>
    <mergeCell ref="AL8:AO8"/>
    <mergeCell ref="AR8:AU8"/>
    <mergeCell ref="AX8:BA8"/>
    <mergeCell ref="BD8:BG8"/>
    <mergeCell ref="BJ8:BM8"/>
    <mergeCell ref="BP8:BS8"/>
    <mergeCell ref="Z9:AC9"/>
    <mergeCell ref="AF9:AI9"/>
    <mergeCell ref="AL9:AO9"/>
    <mergeCell ref="AR9:AU9"/>
    <mergeCell ref="AX9:BA9"/>
    <mergeCell ref="BD9:BG9"/>
    <mergeCell ref="BJ9:BM9"/>
    <mergeCell ref="BP9:BS9"/>
    <mergeCell ref="AX51:BB51"/>
    <mergeCell ref="AX59:BB59"/>
    <mergeCell ref="AX60:BB60"/>
    <mergeCell ref="AX69:BB69"/>
    <mergeCell ref="AX70:BB70"/>
    <mergeCell ref="AX72:BB72"/>
    <mergeCell ref="AX1:BB1"/>
    <mergeCell ref="AX2:BA2"/>
    <mergeCell ref="BB2:BB4"/>
    <mergeCell ref="AX3:AY3"/>
    <mergeCell ref="AZ3:BA3"/>
    <mergeCell ref="AX5:BB5"/>
    <mergeCell ref="AX24:BB24"/>
    <mergeCell ref="AX39:BB39"/>
    <mergeCell ref="AX48:BB48"/>
    <mergeCell ref="AX10:BA10"/>
    <mergeCell ref="Z10:AC10"/>
    <mergeCell ref="AF10:AI10"/>
    <mergeCell ref="AL10:AO10"/>
    <mergeCell ref="AR10:AU10"/>
    <mergeCell ref="AR24:AV24"/>
    <mergeCell ref="AR39:AV39"/>
    <mergeCell ref="BD10:BG10"/>
    <mergeCell ref="BJ10:BM10"/>
    <mergeCell ref="BP10:BS10"/>
    <mergeCell ref="T11:W11"/>
    <mergeCell ref="Z11:AC11"/>
    <mergeCell ref="AF11:AI11"/>
    <mergeCell ref="AL11:AO11"/>
    <mergeCell ref="AR11:AU11"/>
    <mergeCell ref="AX11:BA11"/>
    <mergeCell ref="BD11:BG11"/>
    <mergeCell ref="BJ11:BM11"/>
    <mergeCell ref="BP11:BS11"/>
    <mergeCell ref="T12:W12"/>
    <mergeCell ref="Z12:AC12"/>
    <mergeCell ref="AF12:AI12"/>
    <mergeCell ref="AL12:AO12"/>
    <mergeCell ref="AR12:AU12"/>
    <mergeCell ref="AX12:BA12"/>
    <mergeCell ref="AR69:AV69"/>
    <mergeCell ref="AR70:AV70"/>
    <mergeCell ref="AR72:AV72"/>
    <mergeCell ref="BD12:BG12"/>
    <mergeCell ref="BJ12:BM12"/>
    <mergeCell ref="BP12:BS12"/>
    <mergeCell ref="AR13:AU13"/>
    <mergeCell ref="AX13:BA13"/>
    <mergeCell ref="BD13:BG13"/>
    <mergeCell ref="BJ13:BM13"/>
    <mergeCell ref="AR48:AV48"/>
    <mergeCell ref="AR51:AV51"/>
    <mergeCell ref="AR59:AV59"/>
    <mergeCell ref="AR60:AV60"/>
    <mergeCell ref="AR1:AV1"/>
    <mergeCell ref="AR2:AU2"/>
    <mergeCell ref="AV2:AV4"/>
    <mergeCell ref="AR3:AS3"/>
    <mergeCell ref="AT3:AU3"/>
    <mergeCell ref="AR5:AV5"/>
    <mergeCell ref="AL51:AP51"/>
    <mergeCell ref="AL59:AP59"/>
    <mergeCell ref="AL60:AP60"/>
    <mergeCell ref="AL69:AP69"/>
    <mergeCell ref="AL70:AP70"/>
    <mergeCell ref="AL72:AP72"/>
    <mergeCell ref="AF72:AJ72"/>
    <mergeCell ref="AL1:AP1"/>
    <mergeCell ref="AL2:AO2"/>
    <mergeCell ref="AP2:AP4"/>
    <mergeCell ref="AL3:AM3"/>
    <mergeCell ref="AN3:AO3"/>
    <mergeCell ref="AL5:AP5"/>
    <mergeCell ref="AL24:AP24"/>
    <mergeCell ref="AL39:AP39"/>
    <mergeCell ref="AL48:AP48"/>
    <mergeCell ref="AF48:AJ48"/>
    <mergeCell ref="AF51:AJ51"/>
    <mergeCell ref="AF59:AJ59"/>
    <mergeCell ref="AF60:AJ60"/>
    <mergeCell ref="AF69:AJ69"/>
    <mergeCell ref="AF70:AJ70"/>
    <mergeCell ref="Z70:AD70"/>
    <mergeCell ref="Z72:AD72"/>
    <mergeCell ref="AF1:AJ1"/>
    <mergeCell ref="AF2:AI2"/>
    <mergeCell ref="AJ2:AJ4"/>
    <mergeCell ref="AF3:AG3"/>
    <mergeCell ref="AH3:AI3"/>
    <mergeCell ref="AF5:AJ5"/>
    <mergeCell ref="AF24:AJ24"/>
    <mergeCell ref="AF39:AJ39"/>
    <mergeCell ref="Z39:AD39"/>
    <mergeCell ref="Z48:AD48"/>
    <mergeCell ref="Z51:AD51"/>
    <mergeCell ref="Z59:AD59"/>
    <mergeCell ref="Z60:AD60"/>
    <mergeCell ref="Z69:AD69"/>
    <mergeCell ref="Z1:AD1"/>
    <mergeCell ref="Z2:AC2"/>
    <mergeCell ref="AD2:AD4"/>
    <mergeCell ref="Z3:AA3"/>
    <mergeCell ref="AB3:AC3"/>
    <mergeCell ref="Z5:AD5"/>
    <mergeCell ref="Z24:AD24"/>
    <mergeCell ref="Z13:AC13"/>
    <mergeCell ref="Z16:AC16"/>
    <mergeCell ref="Z17:AC17"/>
    <mergeCell ref="T13:W13"/>
    <mergeCell ref="AF13:AI13"/>
    <mergeCell ref="T17:W17"/>
    <mergeCell ref="AF17:AI17"/>
    <mergeCell ref="T18:W18"/>
    <mergeCell ref="Z18:AC18"/>
    <mergeCell ref="AL13:AO13"/>
    <mergeCell ref="BP13:BS13"/>
    <mergeCell ref="T16:W16"/>
    <mergeCell ref="AF16:AI16"/>
    <mergeCell ref="AL16:AO16"/>
    <mergeCell ref="AR16:AU16"/>
    <mergeCell ref="AX16:BA16"/>
    <mergeCell ref="BD16:BG16"/>
    <mergeCell ref="BJ16:BM16"/>
    <mergeCell ref="BP16:BS16"/>
    <mergeCell ref="AL17:AO17"/>
    <mergeCell ref="AR17:AU17"/>
    <mergeCell ref="AX17:BA17"/>
    <mergeCell ref="BD17:BG17"/>
    <mergeCell ref="BJ17:BM17"/>
    <mergeCell ref="BP17:BS17"/>
    <mergeCell ref="AF18:AI18"/>
    <mergeCell ref="AL18:AO18"/>
    <mergeCell ref="AR18:AU18"/>
    <mergeCell ref="AX18:BA18"/>
    <mergeCell ref="BD18:BG18"/>
    <mergeCell ref="BJ18:BM18"/>
    <mergeCell ref="BP18:BS18"/>
    <mergeCell ref="T19:W19"/>
    <mergeCell ref="Z19:AC19"/>
    <mergeCell ref="AF19:AI19"/>
    <mergeCell ref="AL19:AO19"/>
    <mergeCell ref="AR19:AU19"/>
    <mergeCell ref="AX19:BA19"/>
    <mergeCell ref="BD19:BG19"/>
    <mergeCell ref="BJ19:BM19"/>
    <mergeCell ref="BP19:BS19"/>
    <mergeCell ref="T20:W20"/>
    <mergeCell ref="Z20:AC20"/>
    <mergeCell ref="AF20:AI20"/>
    <mergeCell ref="AL20:AO20"/>
    <mergeCell ref="AR20:AU20"/>
    <mergeCell ref="AX20:BA20"/>
    <mergeCell ref="BD20:BG20"/>
    <mergeCell ref="BJ20:BM20"/>
    <mergeCell ref="BP20:BS20"/>
    <mergeCell ref="T21:W21"/>
    <mergeCell ref="Z21:AC21"/>
    <mergeCell ref="AF21:AI21"/>
    <mergeCell ref="AL21:AO21"/>
    <mergeCell ref="AR21:AU21"/>
    <mergeCell ref="AX21:BA21"/>
    <mergeCell ref="BD21:BG21"/>
    <mergeCell ref="BJ21:BM21"/>
    <mergeCell ref="BP21:BS21"/>
    <mergeCell ref="T22:W22"/>
    <mergeCell ref="Z22:AC22"/>
    <mergeCell ref="AF22:AI22"/>
    <mergeCell ref="AL22:AO22"/>
    <mergeCell ref="AR22:AU22"/>
    <mergeCell ref="AX22:BA22"/>
    <mergeCell ref="BD22:BG22"/>
    <mergeCell ref="BJ22:BM22"/>
    <mergeCell ref="BP22:BS22"/>
    <mergeCell ref="T23:W23"/>
    <mergeCell ref="Z23:AC23"/>
    <mergeCell ref="AF23:AI23"/>
    <mergeCell ref="AL23:AO23"/>
    <mergeCell ref="AR23:AU23"/>
    <mergeCell ref="AX23:BA23"/>
    <mergeCell ref="BD23:BG23"/>
    <mergeCell ref="BJ23:BM23"/>
    <mergeCell ref="BP23:BS23"/>
    <mergeCell ref="BJ51:BN51"/>
    <mergeCell ref="BJ59:BN59"/>
    <mergeCell ref="BJ60:BN60"/>
    <mergeCell ref="BJ69:BN69"/>
    <mergeCell ref="BJ70:BN70"/>
    <mergeCell ref="BJ72:BN72"/>
    <mergeCell ref="T72:X72"/>
    <mergeCell ref="BJ1:BN1"/>
    <mergeCell ref="BJ2:BM2"/>
    <mergeCell ref="BN2:BN4"/>
    <mergeCell ref="BJ3:BK3"/>
    <mergeCell ref="BL3:BM3"/>
    <mergeCell ref="BJ5:BN5"/>
    <mergeCell ref="BJ24:BN24"/>
    <mergeCell ref="BJ39:BN39"/>
    <mergeCell ref="BJ48:BN48"/>
    <mergeCell ref="T48:X48"/>
    <mergeCell ref="T51:X51"/>
    <mergeCell ref="T59:X59"/>
    <mergeCell ref="T60:X60"/>
    <mergeCell ref="T69:X69"/>
    <mergeCell ref="T70:X70"/>
    <mergeCell ref="T1:X1"/>
    <mergeCell ref="T2:W2"/>
    <mergeCell ref="X2:X4"/>
    <mergeCell ref="T3:U3"/>
    <mergeCell ref="V3:W3"/>
    <mergeCell ref="T5:X5"/>
    <mergeCell ref="T24:X24"/>
    <mergeCell ref="T39:X39"/>
    <mergeCell ref="N69:R69"/>
    <mergeCell ref="N70:R70"/>
    <mergeCell ref="N72:R72"/>
    <mergeCell ref="N24:R24"/>
    <mergeCell ref="N39:R39"/>
    <mergeCell ref="N48:R48"/>
    <mergeCell ref="N51:R51"/>
    <mergeCell ref="N59:R59"/>
    <mergeCell ref="N60:R60"/>
    <mergeCell ref="N1:R1"/>
    <mergeCell ref="N2:Q2"/>
    <mergeCell ref="R2:R4"/>
    <mergeCell ref="N3:O3"/>
    <mergeCell ref="P3:Q3"/>
    <mergeCell ref="N5:R5"/>
    <mergeCell ref="N19:Q19"/>
    <mergeCell ref="N20:Q20"/>
    <mergeCell ref="N21:Q21"/>
    <mergeCell ref="H60:L60"/>
    <mergeCell ref="H69:L69"/>
    <mergeCell ref="H70:L70"/>
    <mergeCell ref="H72:L72"/>
    <mergeCell ref="H5:L5"/>
    <mergeCell ref="H24:L24"/>
    <mergeCell ref="H39:L39"/>
    <mergeCell ref="H48:L48"/>
    <mergeCell ref="H51:L51"/>
    <mergeCell ref="H59:L59"/>
    <mergeCell ref="H1:L1"/>
    <mergeCell ref="A2:A4"/>
    <mergeCell ref="H2:K2"/>
    <mergeCell ref="L2:L4"/>
    <mergeCell ref="H3:I3"/>
    <mergeCell ref="J3:K3"/>
    <mergeCell ref="B1:F1"/>
    <mergeCell ref="B2:E2"/>
    <mergeCell ref="F2:F4"/>
    <mergeCell ref="B3:C3"/>
    <mergeCell ref="BP1:BT1"/>
    <mergeCell ref="BP2:BS2"/>
    <mergeCell ref="BT2:BT4"/>
    <mergeCell ref="BP3:BQ3"/>
    <mergeCell ref="BR3:BS3"/>
    <mergeCell ref="BP5:BT5"/>
    <mergeCell ref="BP69:BT69"/>
    <mergeCell ref="BP70:BT70"/>
    <mergeCell ref="BP72:BT72"/>
    <mergeCell ref="BP24:BT24"/>
    <mergeCell ref="BP39:BT39"/>
    <mergeCell ref="BP48:BT48"/>
    <mergeCell ref="BP51:BT51"/>
    <mergeCell ref="BP59:BT59"/>
    <mergeCell ref="BP60:BT6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T74"/>
  <sheetViews>
    <sheetView zoomScalePageLayoutView="0" workbookViewId="0" topLeftCell="A1">
      <selection activeCell="A1" sqref="A1"/>
    </sheetView>
  </sheetViews>
  <sheetFormatPr defaultColWidth="9.140625" defaultRowHeight="15"/>
  <cols>
    <col min="1" max="1" width="54.28125" style="1" customWidth="1"/>
    <col min="2" max="6" width="10.00390625" style="1" customWidth="1"/>
    <col min="7" max="7" width="1.7109375" style="1" customWidth="1"/>
    <col min="8" max="11" width="10.00390625" style="81" customWidth="1"/>
    <col min="12" max="12" width="10.00390625" style="1" customWidth="1"/>
    <col min="13" max="13" width="1.7109375" style="1" customWidth="1"/>
    <col min="14" max="17" width="10.00390625" style="81" customWidth="1"/>
    <col min="18" max="18" width="10.00390625" style="1" customWidth="1"/>
    <col min="19" max="19" width="1.7109375" style="1" customWidth="1"/>
    <col min="20" max="23" width="10.00390625" style="94" customWidth="1"/>
    <col min="24" max="24" width="10.00390625" style="1" customWidth="1"/>
    <col min="25" max="25" width="1.7109375" style="1" customWidth="1"/>
    <col min="26" max="30" width="10.00390625" style="1" customWidth="1"/>
    <col min="31" max="31" width="1.7109375" style="1" customWidth="1"/>
    <col min="32" max="36" width="10.00390625" style="1" customWidth="1"/>
    <col min="37" max="37" width="1.7109375" style="1" customWidth="1"/>
    <col min="38" max="42" width="10.00390625" style="1" customWidth="1"/>
    <col min="43" max="43" width="1.7109375" style="1" customWidth="1"/>
    <col min="44" max="47" width="10.00390625" style="81" customWidth="1"/>
    <col min="48" max="48" width="10.00390625" style="1" customWidth="1"/>
    <col min="49" max="49" width="1.7109375" style="1" customWidth="1"/>
    <col min="50" max="54" width="10.00390625" style="1" customWidth="1"/>
    <col min="55" max="55" width="1.7109375" style="1" customWidth="1"/>
    <col min="56" max="60" width="10.00390625" style="1" customWidth="1"/>
    <col min="61" max="61" width="1.7109375" style="1" customWidth="1"/>
    <col min="62" max="65" width="10.00390625" style="17" customWidth="1"/>
    <col min="66" max="66" width="10.00390625" style="1" customWidth="1"/>
    <col min="67" max="67" width="1.7109375" style="1" customWidth="1"/>
    <col min="68" max="72" width="10.00390625" style="1" customWidth="1"/>
    <col min="73" max="16384" width="8.8515625" style="1" customWidth="1"/>
  </cols>
  <sheetData>
    <row r="1" spans="1:72" ht="14.25">
      <c r="A1" s="25" t="s">
        <v>124</v>
      </c>
      <c r="B1" s="181" t="s">
        <v>286</v>
      </c>
      <c r="C1" s="182"/>
      <c r="D1" s="182"/>
      <c r="E1" s="182"/>
      <c r="F1" s="182"/>
      <c r="H1" s="175" t="s">
        <v>267</v>
      </c>
      <c r="I1" s="176"/>
      <c r="J1" s="176"/>
      <c r="K1" s="176"/>
      <c r="L1" s="176"/>
      <c r="N1" s="184" t="s">
        <v>1</v>
      </c>
      <c r="O1" s="185"/>
      <c r="P1" s="185"/>
      <c r="Q1" s="185"/>
      <c r="R1" s="185"/>
      <c r="T1" s="189" t="s">
        <v>7</v>
      </c>
      <c r="U1" s="190"/>
      <c r="V1" s="190"/>
      <c r="W1" s="190"/>
      <c r="X1" s="190"/>
      <c r="Z1" s="221" t="s">
        <v>8</v>
      </c>
      <c r="AA1" s="222"/>
      <c r="AB1" s="222"/>
      <c r="AC1" s="222"/>
      <c r="AD1" s="222"/>
      <c r="AF1" s="223" t="s">
        <v>303</v>
      </c>
      <c r="AG1" s="224"/>
      <c r="AH1" s="224"/>
      <c r="AI1" s="224"/>
      <c r="AJ1" s="224"/>
      <c r="AL1" s="225" t="s">
        <v>6</v>
      </c>
      <c r="AM1" s="226"/>
      <c r="AN1" s="226"/>
      <c r="AO1" s="226"/>
      <c r="AP1" s="226"/>
      <c r="AR1" s="230" t="s">
        <v>3</v>
      </c>
      <c r="AS1" s="231"/>
      <c r="AT1" s="231"/>
      <c r="AU1" s="231"/>
      <c r="AV1" s="231"/>
      <c r="AX1" s="232" t="s">
        <v>304</v>
      </c>
      <c r="AY1" s="233"/>
      <c r="AZ1" s="233"/>
      <c r="BA1" s="233"/>
      <c r="BB1" s="233"/>
      <c r="BD1" s="237" t="s">
        <v>5</v>
      </c>
      <c r="BE1" s="238"/>
      <c r="BF1" s="238"/>
      <c r="BG1" s="238"/>
      <c r="BH1" s="238"/>
      <c r="BJ1" s="192" t="s">
        <v>302</v>
      </c>
      <c r="BK1" s="193"/>
      <c r="BL1" s="193"/>
      <c r="BM1" s="193"/>
      <c r="BN1" s="193"/>
      <c r="BP1" s="171" t="s">
        <v>0</v>
      </c>
      <c r="BQ1" s="172"/>
      <c r="BR1" s="172"/>
      <c r="BS1" s="172"/>
      <c r="BT1" s="172"/>
    </row>
    <row r="2" spans="1:72" ht="14.25" customHeight="1">
      <c r="A2" s="177" t="s">
        <v>47</v>
      </c>
      <c r="B2" s="168" t="s">
        <v>48</v>
      </c>
      <c r="C2" s="169"/>
      <c r="D2" s="169"/>
      <c r="E2" s="170"/>
      <c r="F2" s="174" t="s">
        <v>49</v>
      </c>
      <c r="H2" s="239" t="s">
        <v>48</v>
      </c>
      <c r="I2" s="240"/>
      <c r="J2" s="240"/>
      <c r="K2" s="241"/>
      <c r="L2" s="174" t="s">
        <v>49</v>
      </c>
      <c r="N2" s="239" t="s">
        <v>48</v>
      </c>
      <c r="O2" s="240"/>
      <c r="P2" s="240"/>
      <c r="Q2" s="241"/>
      <c r="R2" s="174" t="s">
        <v>49</v>
      </c>
      <c r="T2" s="242" t="s">
        <v>48</v>
      </c>
      <c r="U2" s="243"/>
      <c r="V2" s="243"/>
      <c r="W2" s="244"/>
      <c r="X2" s="174" t="s">
        <v>49</v>
      </c>
      <c r="Z2" s="168" t="s">
        <v>48</v>
      </c>
      <c r="AA2" s="169"/>
      <c r="AB2" s="169"/>
      <c r="AC2" s="170"/>
      <c r="AD2" s="174" t="s">
        <v>49</v>
      </c>
      <c r="AF2" s="168" t="s">
        <v>48</v>
      </c>
      <c r="AG2" s="169"/>
      <c r="AH2" s="169"/>
      <c r="AI2" s="170"/>
      <c r="AJ2" s="174" t="s">
        <v>49</v>
      </c>
      <c r="AL2" s="173" t="s">
        <v>48</v>
      </c>
      <c r="AM2" s="173"/>
      <c r="AN2" s="173"/>
      <c r="AO2" s="173"/>
      <c r="AP2" s="174" t="s">
        <v>49</v>
      </c>
      <c r="AR2" s="239" t="s">
        <v>48</v>
      </c>
      <c r="AS2" s="240"/>
      <c r="AT2" s="240"/>
      <c r="AU2" s="241"/>
      <c r="AV2" s="174" t="s">
        <v>49</v>
      </c>
      <c r="AX2" s="168" t="s">
        <v>48</v>
      </c>
      <c r="AY2" s="169"/>
      <c r="AZ2" s="169"/>
      <c r="BA2" s="170"/>
      <c r="BB2" s="174" t="s">
        <v>49</v>
      </c>
      <c r="BD2" s="168" t="s">
        <v>48</v>
      </c>
      <c r="BE2" s="169"/>
      <c r="BF2" s="169"/>
      <c r="BG2" s="170"/>
      <c r="BH2" s="174" t="s">
        <v>49</v>
      </c>
      <c r="BJ2" s="227" t="s">
        <v>48</v>
      </c>
      <c r="BK2" s="228"/>
      <c r="BL2" s="228"/>
      <c r="BM2" s="229"/>
      <c r="BN2" s="174" t="s">
        <v>49</v>
      </c>
      <c r="BP2" s="168" t="s">
        <v>48</v>
      </c>
      <c r="BQ2" s="169"/>
      <c r="BR2" s="169"/>
      <c r="BS2" s="170"/>
      <c r="BT2" s="174" t="s">
        <v>49</v>
      </c>
    </row>
    <row r="3" spans="1:72" ht="14.25">
      <c r="A3" s="178"/>
      <c r="B3" s="168" t="s">
        <v>50</v>
      </c>
      <c r="C3" s="170"/>
      <c r="D3" s="168" t="s">
        <v>51</v>
      </c>
      <c r="E3" s="170"/>
      <c r="F3" s="174"/>
      <c r="H3" s="239" t="s">
        <v>50</v>
      </c>
      <c r="I3" s="241"/>
      <c r="J3" s="239" t="s">
        <v>51</v>
      </c>
      <c r="K3" s="241"/>
      <c r="L3" s="174"/>
      <c r="N3" s="239" t="s">
        <v>50</v>
      </c>
      <c r="O3" s="241"/>
      <c r="P3" s="239" t="s">
        <v>51</v>
      </c>
      <c r="Q3" s="241"/>
      <c r="R3" s="174"/>
      <c r="T3" s="242" t="s">
        <v>50</v>
      </c>
      <c r="U3" s="244"/>
      <c r="V3" s="242" t="s">
        <v>51</v>
      </c>
      <c r="W3" s="244"/>
      <c r="X3" s="174"/>
      <c r="Z3" s="168" t="s">
        <v>50</v>
      </c>
      <c r="AA3" s="170"/>
      <c r="AB3" s="168" t="s">
        <v>51</v>
      </c>
      <c r="AC3" s="170"/>
      <c r="AD3" s="174"/>
      <c r="AF3" s="168" t="s">
        <v>50</v>
      </c>
      <c r="AG3" s="170"/>
      <c r="AH3" s="168" t="s">
        <v>51</v>
      </c>
      <c r="AI3" s="170"/>
      <c r="AJ3" s="174"/>
      <c r="AL3" s="173" t="s">
        <v>50</v>
      </c>
      <c r="AM3" s="173"/>
      <c r="AN3" s="173" t="s">
        <v>51</v>
      </c>
      <c r="AO3" s="173"/>
      <c r="AP3" s="174"/>
      <c r="AR3" s="239" t="s">
        <v>50</v>
      </c>
      <c r="AS3" s="241"/>
      <c r="AT3" s="239" t="s">
        <v>51</v>
      </c>
      <c r="AU3" s="241"/>
      <c r="AV3" s="174"/>
      <c r="AX3" s="168" t="s">
        <v>50</v>
      </c>
      <c r="AY3" s="170"/>
      <c r="AZ3" s="168" t="s">
        <v>51</v>
      </c>
      <c r="BA3" s="170"/>
      <c r="BB3" s="174"/>
      <c r="BD3" s="168" t="s">
        <v>50</v>
      </c>
      <c r="BE3" s="170"/>
      <c r="BF3" s="168" t="s">
        <v>51</v>
      </c>
      <c r="BG3" s="170"/>
      <c r="BH3" s="174"/>
      <c r="BJ3" s="227" t="s">
        <v>50</v>
      </c>
      <c r="BK3" s="229"/>
      <c r="BL3" s="227" t="s">
        <v>51</v>
      </c>
      <c r="BM3" s="229"/>
      <c r="BN3" s="174"/>
      <c r="BP3" s="168" t="s">
        <v>50</v>
      </c>
      <c r="BQ3" s="170"/>
      <c r="BR3" s="168" t="s">
        <v>51</v>
      </c>
      <c r="BS3" s="170"/>
      <c r="BT3" s="174"/>
    </row>
    <row r="4" spans="1:72" ht="14.25">
      <c r="A4" s="179"/>
      <c r="B4" s="21" t="s">
        <v>52</v>
      </c>
      <c r="C4" s="21" t="s">
        <v>53</v>
      </c>
      <c r="D4" s="21" t="s">
        <v>52</v>
      </c>
      <c r="E4" s="21" t="s">
        <v>53</v>
      </c>
      <c r="F4" s="174"/>
      <c r="H4" s="77" t="s">
        <v>52</v>
      </c>
      <c r="I4" s="77" t="s">
        <v>53</v>
      </c>
      <c r="J4" s="77" t="s">
        <v>52</v>
      </c>
      <c r="K4" s="77" t="s">
        <v>53</v>
      </c>
      <c r="L4" s="174"/>
      <c r="N4" s="77" t="s">
        <v>52</v>
      </c>
      <c r="O4" s="77" t="s">
        <v>53</v>
      </c>
      <c r="P4" s="77" t="s">
        <v>52</v>
      </c>
      <c r="Q4" s="77" t="s">
        <v>53</v>
      </c>
      <c r="R4" s="174"/>
      <c r="T4" s="80" t="s">
        <v>52</v>
      </c>
      <c r="U4" s="80" t="s">
        <v>53</v>
      </c>
      <c r="V4" s="80" t="s">
        <v>52</v>
      </c>
      <c r="W4" s="80" t="s">
        <v>53</v>
      </c>
      <c r="X4" s="174"/>
      <c r="Z4" s="21" t="s">
        <v>52</v>
      </c>
      <c r="AA4" s="21" t="s">
        <v>53</v>
      </c>
      <c r="AB4" s="21" t="s">
        <v>52</v>
      </c>
      <c r="AC4" s="21" t="s">
        <v>53</v>
      </c>
      <c r="AD4" s="174"/>
      <c r="AF4" s="21" t="s">
        <v>52</v>
      </c>
      <c r="AG4" s="21" t="s">
        <v>53</v>
      </c>
      <c r="AH4" s="21" t="s">
        <v>52</v>
      </c>
      <c r="AI4" s="21" t="s">
        <v>53</v>
      </c>
      <c r="AJ4" s="174"/>
      <c r="AL4" s="21" t="s">
        <v>52</v>
      </c>
      <c r="AM4" s="21" t="s">
        <v>53</v>
      </c>
      <c r="AN4" s="21" t="s">
        <v>52</v>
      </c>
      <c r="AO4" s="21" t="s">
        <v>53</v>
      </c>
      <c r="AP4" s="174"/>
      <c r="AR4" s="77" t="s">
        <v>52</v>
      </c>
      <c r="AS4" s="77" t="s">
        <v>53</v>
      </c>
      <c r="AT4" s="77" t="s">
        <v>52</v>
      </c>
      <c r="AU4" s="77" t="s">
        <v>53</v>
      </c>
      <c r="AV4" s="174"/>
      <c r="AX4" s="21" t="s">
        <v>52</v>
      </c>
      <c r="AY4" s="21" t="s">
        <v>53</v>
      </c>
      <c r="AZ4" s="21" t="s">
        <v>52</v>
      </c>
      <c r="BA4" s="21" t="s">
        <v>53</v>
      </c>
      <c r="BB4" s="174"/>
      <c r="BD4" s="21" t="s">
        <v>52</v>
      </c>
      <c r="BE4" s="21" t="s">
        <v>53</v>
      </c>
      <c r="BF4" s="21" t="s">
        <v>52</v>
      </c>
      <c r="BG4" s="21" t="s">
        <v>53</v>
      </c>
      <c r="BH4" s="174"/>
      <c r="BJ4" s="22" t="s">
        <v>52</v>
      </c>
      <c r="BK4" s="22" t="s">
        <v>53</v>
      </c>
      <c r="BL4" s="22" t="s">
        <v>52</v>
      </c>
      <c r="BM4" s="22" t="s">
        <v>53</v>
      </c>
      <c r="BN4" s="174"/>
      <c r="BP4" s="21" t="s">
        <v>52</v>
      </c>
      <c r="BQ4" s="21" t="s">
        <v>53</v>
      </c>
      <c r="BR4" s="21" t="s">
        <v>52</v>
      </c>
      <c r="BS4" s="21" t="s">
        <v>53</v>
      </c>
      <c r="BT4" s="174"/>
    </row>
    <row r="5" spans="1:72" ht="14.25">
      <c r="A5" s="24" t="s">
        <v>54</v>
      </c>
      <c r="B5" s="168"/>
      <c r="C5" s="169"/>
      <c r="D5" s="169"/>
      <c r="E5" s="169"/>
      <c r="F5" s="170"/>
      <c r="H5" s="168"/>
      <c r="I5" s="169"/>
      <c r="J5" s="169"/>
      <c r="K5" s="169"/>
      <c r="L5" s="170"/>
      <c r="N5" s="168"/>
      <c r="O5" s="169"/>
      <c r="P5" s="169"/>
      <c r="Q5" s="169"/>
      <c r="R5" s="170"/>
      <c r="T5" s="168"/>
      <c r="U5" s="169"/>
      <c r="V5" s="169"/>
      <c r="W5" s="169"/>
      <c r="X5" s="170"/>
      <c r="Z5" s="168"/>
      <c r="AA5" s="169"/>
      <c r="AB5" s="169"/>
      <c r="AC5" s="169"/>
      <c r="AD5" s="170"/>
      <c r="AF5" s="168"/>
      <c r="AG5" s="169"/>
      <c r="AH5" s="169"/>
      <c r="AI5" s="169"/>
      <c r="AJ5" s="170"/>
      <c r="AL5" s="168"/>
      <c r="AM5" s="169"/>
      <c r="AN5" s="169"/>
      <c r="AO5" s="169"/>
      <c r="AP5" s="170"/>
      <c r="AR5" s="168"/>
      <c r="AS5" s="169"/>
      <c r="AT5" s="169"/>
      <c r="AU5" s="169"/>
      <c r="AV5" s="170"/>
      <c r="AX5" s="168"/>
      <c r="AY5" s="169"/>
      <c r="AZ5" s="169"/>
      <c r="BA5" s="169"/>
      <c r="BB5" s="170"/>
      <c r="BD5" s="168"/>
      <c r="BE5" s="169"/>
      <c r="BF5" s="169"/>
      <c r="BG5" s="169"/>
      <c r="BH5" s="170"/>
      <c r="BJ5" s="168"/>
      <c r="BK5" s="169"/>
      <c r="BL5" s="169"/>
      <c r="BM5" s="169"/>
      <c r="BN5" s="170"/>
      <c r="BP5" s="168"/>
      <c r="BQ5" s="169"/>
      <c r="BR5" s="169"/>
      <c r="BS5" s="169"/>
      <c r="BT5" s="170"/>
    </row>
    <row r="6" spans="1:72" ht="14.25">
      <c r="A6" s="6" t="s">
        <v>55</v>
      </c>
      <c r="B6" s="104">
        <v>8.25</v>
      </c>
      <c r="C6" s="104">
        <v>10.45</v>
      </c>
      <c r="D6" s="104">
        <v>12.27</v>
      </c>
      <c r="E6" s="104">
        <v>15.49</v>
      </c>
      <c r="F6" s="16">
        <f aca="true" t="shared" si="0" ref="F6:F13">((D6+E6)/(B6+C6)-1)</f>
        <v>0.48449197860962556</v>
      </c>
      <c r="H6" s="234" t="s">
        <v>284</v>
      </c>
      <c r="I6" s="235"/>
      <c r="J6" s="235"/>
      <c r="K6" s="236"/>
      <c r="L6" s="16"/>
      <c r="N6" s="186" t="s">
        <v>284</v>
      </c>
      <c r="O6" s="187"/>
      <c r="P6" s="187"/>
      <c r="Q6" s="188"/>
      <c r="R6" s="16"/>
      <c r="T6" s="197" t="s">
        <v>284</v>
      </c>
      <c r="U6" s="198"/>
      <c r="V6" s="198"/>
      <c r="W6" s="199"/>
      <c r="X6" s="16"/>
      <c r="Z6" s="200" t="s">
        <v>284</v>
      </c>
      <c r="AA6" s="201"/>
      <c r="AB6" s="201"/>
      <c r="AC6" s="202"/>
      <c r="AD6" s="16"/>
      <c r="AF6" s="203" t="s">
        <v>284</v>
      </c>
      <c r="AG6" s="204"/>
      <c r="AH6" s="204"/>
      <c r="AI6" s="205"/>
      <c r="AJ6" s="16"/>
      <c r="AL6" s="206" t="s">
        <v>284</v>
      </c>
      <c r="AM6" s="207"/>
      <c r="AN6" s="207"/>
      <c r="AO6" s="208"/>
      <c r="AP6" s="16"/>
      <c r="AR6" s="209" t="s">
        <v>284</v>
      </c>
      <c r="AS6" s="210"/>
      <c r="AT6" s="210"/>
      <c r="AU6" s="211"/>
      <c r="AV6" s="93"/>
      <c r="AX6" s="212" t="s">
        <v>284</v>
      </c>
      <c r="AY6" s="213"/>
      <c r="AZ6" s="213"/>
      <c r="BA6" s="214"/>
      <c r="BB6" s="16"/>
      <c r="BD6" s="215" t="s">
        <v>284</v>
      </c>
      <c r="BE6" s="216"/>
      <c r="BF6" s="216"/>
      <c r="BG6" s="217"/>
      <c r="BH6" s="16"/>
      <c r="BJ6" s="218" t="s">
        <v>284</v>
      </c>
      <c r="BK6" s="219"/>
      <c r="BL6" s="219"/>
      <c r="BM6" s="220"/>
      <c r="BN6" s="16"/>
      <c r="BP6" s="194" t="s">
        <v>284</v>
      </c>
      <c r="BQ6" s="195"/>
      <c r="BR6" s="195"/>
      <c r="BS6" s="196"/>
      <c r="BT6" s="16"/>
    </row>
    <row r="7" spans="1:72" ht="14.25">
      <c r="A7" s="6" t="s">
        <v>56</v>
      </c>
      <c r="B7" s="104">
        <v>10.4</v>
      </c>
      <c r="C7" s="104">
        <v>13.53</v>
      </c>
      <c r="D7" s="104">
        <v>15.41</v>
      </c>
      <c r="E7" s="104">
        <v>20.05</v>
      </c>
      <c r="F7" s="16">
        <f t="shared" si="0"/>
        <v>0.481821980777267</v>
      </c>
      <c r="H7" s="234" t="s">
        <v>284</v>
      </c>
      <c r="I7" s="235"/>
      <c r="J7" s="235"/>
      <c r="K7" s="236"/>
      <c r="L7" s="16"/>
      <c r="N7" s="186" t="s">
        <v>284</v>
      </c>
      <c r="O7" s="187"/>
      <c r="P7" s="187"/>
      <c r="Q7" s="188"/>
      <c r="R7" s="16"/>
      <c r="T7" s="197" t="s">
        <v>284</v>
      </c>
      <c r="U7" s="198"/>
      <c r="V7" s="198"/>
      <c r="W7" s="199"/>
      <c r="X7" s="16"/>
      <c r="Z7" s="200" t="s">
        <v>284</v>
      </c>
      <c r="AA7" s="201"/>
      <c r="AB7" s="201"/>
      <c r="AC7" s="202"/>
      <c r="AD7" s="16"/>
      <c r="AF7" s="203" t="s">
        <v>284</v>
      </c>
      <c r="AG7" s="204"/>
      <c r="AH7" s="204"/>
      <c r="AI7" s="205"/>
      <c r="AJ7" s="16"/>
      <c r="AL7" s="206" t="s">
        <v>284</v>
      </c>
      <c r="AM7" s="207"/>
      <c r="AN7" s="207"/>
      <c r="AO7" s="208"/>
      <c r="AP7" s="16"/>
      <c r="AR7" s="209" t="s">
        <v>284</v>
      </c>
      <c r="AS7" s="210"/>
      <c r="AT7" s="210"/>
      <c r="AU7" s="211"/>
      <c r="AV7" s="93"/>
      <c r="AX7" s="212" t="s">
        <v>284</v>
      </c>
      <c r="AY7" s="213"/>
      <c r="AZ7" s="213"/>
      <c r="BA7" s="214"/>
      <c r="BB7" s="16"/>
      <c r="BD7" s="215" t="s">
        <v>284</v>
      </c>
      <c r="BE7" s="216"/>
      <c r="BF7" s="216"/>
      <c r="BG7" s="217"/>
      <c r="BH7" s="16"/>
      <c r="BJ7" s="218" t="s">
        <v>284</v>
      </c>
      <c r="BK7" s="219"/>
      <c r="BL7" s="219"/>
      <c r="BM7" s="220"/>
      <c r="BN7" s="16"/>
      <c r="BP7" s="194" t="s">
        <v>284</v>
      </c>
      <c r="BQ7" s="195"/>
      <c r="BR7" s="195"/>
      <c r="BS7" s="196"/>
      <c r="BT7" s="16"/>
    </row>
    <row r="8" spans="1:72" ht="14.25">
      <c r="A8" s="6" t="s">
        <v>57</v>
      </c>
      <c r="B8" s="104">
        <v>12.7</v>
      </c>
      <c r="C8" s="104">
        <v>15.3</v>
      </c>
      <c r="D8" s="104">
        <v>18.82</v>
      </c>
      <c r="E8" s="104">
        <v>22.67</v>
      </c>
      <c r="F8" s="16">
        <f t="shared" si="0"/>
        <v>0.48178571428571426</v>
      </c>
      <c r="H8" s="234" t="s">
        <v>284</v>
      </c>
      <c r="I8" s="235"/>
      <c r="J8" s="235"/>
      <c r="K8" s="236"/>
      <c r="L8" s="16"/>
      <c r="N8" s="186" t="s">
        <v>284</v>
      </c>
      <c r="O8" s="187"/>
      <c r="P8" s="187"/>
      <c r="Q8" s="188"/>
      <c r="R8" s="16"/>
      <c r="T8" s="197" t="s">
        <v>284</v>
      </c>
      <c r="U8" s="198"/>
      <c r="V8" s="198"/>
      <c r="W8" s="199"/>
      <c r="X8" s="16"/>
      <c r="Z8" s="200" t="s">
        <v>284</v>
      </c>
      <c r="AA8" s="201"/>
      <c r="AB8" s="201"/>
      <c r="AC8" s="202"/>
      <c r="AD8" s="16"/>
      <c r="AF8" s="203" t="s">
        <v>284</v>
      </c>
      <c r="AG8" s="204"/>
      <c r="AH8" s="204"/>
      <c r="AI8" s="205"/>
      <c r="AJ8" s="16"/>
      <c r="AL8" s="206" t="s">
        <v>284</v>
      </c>
      <c r="AM8" s="207"/>
      <c r="AN8" s="207"/>
      <c r="AO8" s="208"/>
      <c r="AP8" s="16"/>
      <c r="AR8" s="209" t="s">
        <v>284</v>
      </c>
      <c r="AS8" s="210"/>
      <c r="AT8" s="210"/>
      <c r="AU8" s="211"/>
      <c r="AV8" s="93"/>
      <c r="AX8" s="212" t="s">
        <v>284</v>
      </c>
      <c r="AY8" s="213"/>
      <c r="AZ8" s="213"/>
      <c r="BA8" s="214"/>
      <c r="BB8" s="16"/>
      <c r="BD8" s="215" t="s">
        <v>284</v>
      </c>
      <c r="BE8" s="216"/>
      <c r="BF8" s="216"/>
      <c r="BG8" s="217"/>
      <c r="BH8" s="16"/>
      <c r="BJ8" s="218" t="s">
        <v>284</v>
      </c>
      <c r="BK8" s="219"/>
      <c r="BL8" s="219"/>
      <c r="BM8" s="220"/>
      <c r="BN8" s="16"/>
      <c r="BP8" s="194" t="s">
        <v>284</v>
      </c>
      <c r="BQ8" s="195"/>
      <c r="BR8" s="195"/>
      <c r="BS8" s="196"/>
      <c r="BT8" s="16"/>
    </row>
    <row r="9" spans="1:72" ht="14.25">
      <c r="A9" s="6" t="s">
        <v>58</v>
      </c>
      <c r="B9" s="104">
        <v>13.51</v>
      </c>
      <c r="C9" s="104">
        <v>15.59</v>
      </c>
      <c r="D9" s="104">
        <v>20.02</v>
      </c>
      <c r="E9" s="104">
        <v>23.1</v>
      </c>
      <c r="F9" s="16">
        <f t="shared" si="0"/>
        <v>0.4817869415807561</v>
      </c>
      <c r="H9" s="234" t="s">
        <v>284</v>
      </c>
      <c r="I9" s="235"/>
      <c r="J9" s="235"/>
      <c r="K9" s="236"/>
      <c r="L9" s="16"/>
      <c r="N9" s="186" t="s">
        <v>284</v>
      </c>
      <c r="O9" s="187"/>
      <c r="P9" s="187"/>
      <c r="Q9" s="188"/>
      <c r="R9" s="16"/>
      <c r="T9" s="197" t="s">
        <v>284</v>
      </c>
      <c r="U9" s="198"/>
      <c r="V9" s="198"/>
      <c r="W9" s="199"/>
      <c r="X9" s="16"/>
      <c r="Z9" s="200" t="s">
        <v>284</v>
      </c>
      <c r="AA9" s="201"/>
      <c r="AB9" s="201"/>
      <c r="AC9" s="202"/>
      <c r="AD9" s="16"/>
      <c r="AF9" s="203" t="s">
        <v>284</v>
      </c>
      <c r="AG9" s="204"/>
      <c r="AH9" s="204"/>
      <c r="AI9" s="205"/>
      <c r="AJ9" s="16"/>
      <c r="AL9" s="206" t="s">
        <v>284</v>
      </c>
      <c r="AM9" s="207"/>
      <c r="AN9" s="207"/>
      <c r="AO9" s="208"/>
      <c r="AP9" s="16"/>
      <c r="AR9" s="209" t="s">
        <v>284</v>
      </c>
      <c r="AS9" s="210"/>
      <c r="AT9" s="210"/>
      <c r="AU9" s="211"/>
      <c r="AV9" s="93"/>
      <c r="AX9" s="212" t="s">
        <v>284</v>
      </c>
      <c r="AY9" s="213"/>
      <c r="AZ9" s="213"/>
      <c r="BA9" s="214"/>
      <c r="BB9" s="16"/>
      <c r="BD9" s="215" t="s">
        <v>284</v>
      </c>
      <c r="BE9" s="216"/>
      <c r="BF9" s="216"/>
      <c r="BG9" s="217"/>
      <c r="BH9" s="16"/>
      <c r="BJ9" s="218" t="s">
        <v>284</v>
      </c>
      <c r="BK9" s="219"/>
      <c r="BL9" s="219"/>
      <c r="BM9" s="220"/>
      <c r="BN9" s="16"/>
      <c r="BP9" s="194" t="s">
        <v>284</v>
      </c>
      <c r="BQ9" s="195"/>
      <c r="BR9" s="195"/>
      <c r="BS9" s="196"/>
      <c r="BT9" s="16"/>
    </row>
    <row r="10" spans="1:72" ht="14.25">
      <c r="A10" s="6" t="s">
        <v>59</v>
      </c>
      <c r="B10" s="104">
        <v>8.25</v>
      </c>
      <c r="C10" s="104">
        <v>10.51</v>
      </c>
      <c r="D10" s="104">
        <v>12.23</v>
      </c>
      <c r="E10" s="104">
        <v>15.58</v>
      </c>
      <c r="F10" s="16">
        <f t="shared" si="0"/>
        <v>0.4824093816631132</v>
      </c>
      <c r="H10" s="234" t="s">
        <v>284</v>
      </c>
      <c r="I10" s="235"/>
      <c r="J10" s="235"/>
      <c r="K10" s="236"/>
      <c r="L10" s="16"/>
      <c r="N10" s="186" t="s">
        <v>284</v>
      </c>
      <c r="O10" s="187"/>
      <c r="P10" s="187"/>
      <c r="Q10" s="188"/>
      <c r="R10" s="16"/>
      <c r="T10" s="197" t="s">
        <v>284</v>
      </c>
      <c r="U10" s="198"/>
      <c r="V10" s="198"/>
      <c r="W10" s="199"/>
      <c r="X10" s="16"/>
      <c r="Z10" s="200" t="s">
        <v>284</v>
      </c>
      <c r="AA10" s="201"/>
      <c r="AB10" s="201"/>
      <c r="AC10" s="202"/>
      <c r="AD10" s="16"/>
      <c r="AF10" s="203" t="s">
        <v>284</v>
      </c>
      <c r="AG10" s="204"/>
      <c r="AH10" s="204"/>
      <c r="AI10" s="205"/>
      <c r="AJ10" s="16"/>
      <c r="AL10" s="206" t="s">
        <v>284</v>
      </c>
      <c r="AM10" s="207"/>
      <c r="AN10" s="207"/>
      <c r="AO10" s="208"/>
      <c r="AP10" s="16"/>
      <c r="AR10" s="209" t="s">
        <v>284</v>
      </c>
      <c r="AS10" s="210"/>
      <c r="AT10" s="210"/>
      <c r="AU10" s="211"/>
      <c r="AV10" s="93"/>
      <c r="AX10" s="212" t="s">
        <v>284</v>
      </c>
      <c r="AY10" s="213"/>
      <c r="AZ10" s="213"/>
      <c r="BA10" s="214"/>
      <c r="BB10" s="16"/>
      <c r="BD10" s="215" t="s">
        <v>284</v>
      </c>
      <c r="BE10" s="216"/>
      <c r="BF10" s="216"/>
      <c r="BG10" s="217"/>
      <c r="BH10" s="16"/>
      <c r="BJ10" s="218" t="s">
        <v>284</v>
      </c>
      <c r="BK10" s="219"/>
      <c r="BL10" s="219"/>
      <c r="BM10" s="220"/>
      <c r="BN10" s="16"/>
      <c r="BP10" s="194" t="s">
        <v>284</v>
      </c>
      <c r="BQ10" s="195"/>
      <c r="BR10" s="195"/>
      <c r="BS10" s="196"/>
      <c r="BT10" s="16"/>
    </row>
    <row r="11" spans="1:72" ht="14.25">
      <c r="A11" s="6" t="s">
        <v>60</v>
      </c>
      <c r="B11" s="104">
        <v>8.25</v>
      </c>
      <c r="C11" s="104">
        <v>11.33</v>
      </c>
      <c r="D11" s="104">
        <v>12.23</v>
      </c>
      <c r="E11" s="104">
        <v>16.79</v>
      </c>
      <c r="F11" s="16">
        <f t="shared" si="0"/>
        <v>0.4821246169560778</v>
      </c>
      <c r="H11" s="234" t="s">
        <v>284</v>
      </c>
      <c r="I11" s="235"/>
      <c r="J11" s="235"/>
      <c r="K11" s="236"/>
      <c r="L11" s="16"/>
      <c r="N11" s="186" t="s">
        <v>284</v>
      </c>
      <c r="O11" s="187"/>
      <c r="P11" s="187"/>
      <c r="Q11" s="188"/>
      <c r="R11" s="16"/>
      <c r="T11" s="197" t="s">
        <v>284</v>
      </c>
      <c r="U11" s="198"/>
      <c r="V11" s="198"/>
      <c r="W11" s="199"/>
      <c r="X11" s="16"/>
      <c r="Z11" s="200" t="s">
        <v>284</v>
      </c>
      <c r="AA11" s="201"/>
      <c r="AB11" s="201"/>
      <c r="AC11" s="202"/>
      <c r="AD11" s="16"/>
      <c r="AF11" s="203" t="s">
        <v>284</v>
      </c>
      <c r="AG11" s="204"/>
      <c r="AH11" s="204"/>
      <c r="AI11" s="205"/>
      <c r="AJ11" s="16"/>
      <c r="AL11" s="206" t="s">
        <v>284</v>
      </c>
      <c r="AM11" s="207"/>
      <c r="AN11" s="207"/>
      <c r="AO11" s="208"/>
      <c r="AP11" s="16"/>
      <c r="AR11" s="209" t="s">
        <v>284</v>
      </c>
      <c r="AS11" s="210"/>
      <c r="AT11" s="210"/>
      <c r="AU11" s="211"/>
      <c r="AV11" s="93"/>
      <c r="AX11" s="212" t="s">
        <v>284</v>
      </c>
      <c r="AY11" s="213"/>
      <c r="AZ11" s="213"/>
      <c r="BA11" s="214"/>
      <c r="BB11" s="16"/>
      <c r="BD11" s="215" t="s">
        <v>284</v>
      </c>
      <c r="BE11" s="216"/>
      <c r="BF11" s="216"/>
      <c r="BG11" s="217"/>
      <c r="BH11" s="16"/>
      <c r="BJ11" s="218" t="s">
        <v>284</v>
      </c>
      <c r="BK11" s="219"/>
      <c r="BL11" s="219"/>
      <c r="BM11" s="220"/>
      <c r="BN11" s="16"/>
      <c r="BP11" s="194" t="s">
        <v>284</v>
      </c>
      <c r="BQ11" s="195"/>
      <c r="BR11" s="195"/>
      <c r="BS11" s="196"/>
      <c r="BT11" s="16"/>
    </row>
    <row r="12" spans="1:72" ht="14.25">
      <c r="A12" s="6" t="s">
        <v>61</v>
      </c>
      <c r="B12" s="104">
        <v>11</v>
      </c>
      <c r="C12" s="104">
        <v>19.25</v>
      </c>
      <c r="D12" s="104">
        <v>16.3</v>
      </c>
      <c r="E12" s="104">
        <v>28.53</v>
      </c>
      <c r="F12" s="16">
        <f t="shared" si="0"/>
        <v>0.48198347107438</v>
      </c>
      <c r="H12" s="234" t="s">
        <v>284</v>
      </c>
      <c r="I12" s="235"/>
      <c r="J12" s="235"/>
      <c r="K12" s="236"/>
      <c r="L12" s="16"/>
      <c r="N12" s="186" t="s">
        <v>284</v>
      </c>
      <c r="O12" s="187"/>
      <c r="P12" s="187"/>
      <c r="Q12" s="188"/>
      <c r="R12" s="16"/>
      <c r="T12" s="197" t="s">
        <v>284</v>
      </c>
      <c r="U12" s="198"/>
      <c r="V12" s="198"/>
      <c r="W12" s="199"/>
      <c r="X12" s="16"/>
      <c r="Z12" s="200" t="s">
        <v>284</v>
      </c>
      <c r="AA12" s="201"/>
      <c r="AB12" s="201"/>
      <c r="AC12" s="202"/>
      <c r="AD12" s="16"/>
      <c r="AF12" s="203" t="s">
        <v>284</v>
      </c>
      <c r="AG12" s="204"/>
      <c r="AH12" s="204"/>
      <c r="AI12" s="205"/>
      <c r="AJ12" s="16"/>
      <c r="AL12" s="206" t="s">
        <v>284</v>
      </c>
      <c r="AM12" s="207"/>
      <c r="AN12" s="207"/>
      <c r="AO12" s="208"/>
      <c r="AP12" s="16"/>
      <c r="AR12" s="209" t="s">
        <v>284</v>
      </c>
      <c r="AS12" s="210"/>
      <c r="AT12" s="210"/>
      <c r="AU12" s="211"/>
      <c r="AV12" s="93"/>
      <c r="AX12" s="212" t="s">
        <v>284</v>
      </c>
      <c r="AY12" s="213"/>
      <c r="AZ12" s="213"/>
      <c r="BA12" s="214"/>
      <c r="BB12" s="16"/>
      <c r="BD12" s="215" t="s">
        <v>284</v>
      </c>
      <c r="BE12" s="216"/>
      <c r="BF12" s="216"/>
      <c r="BG12" s="217"/>
      <c r="BH12" s="16"/>
      <c r="BJ12" s="218" t="s">
        <v>284</v>
      </c>
      <c r="BK12" s="219"/>
      <c r="BL12" s="219"/>
      <c r="BM12" s="220"/>
      <c r="BN12" s="16"/>
      <c r="BP12" s="194" t="s">
        <v>284</v>
      </c>
      <c r="BQ12" s="195"/>
      <c r="BR12" s="195"/>
      <c r="BS12" s="196"/>
      <c r="BT12" s="16"/>
    </row>
    <row r="13" spans="1:72" ht="14.25">
      <c r="A13" s="6" t="s">
        <v>62</v>
      </c>
      <c r="B13" s="104">
        <v>8.5</v>
      </c>
      <c r="C13" s="104">
        <v>9.5</v>
      </c>
      <c r="D13" s="104">
        <v>12.6</v>
      </c>
      <c r="E13" s="104">
        <v>14.08</v>
      </c>
      <c r="F13" s="16">
        <f t="shared" si="0"/>
        <v>0.4822222222222221</v>
      </c>
      <c r="H13" s="234" t="s">
        <v>284</v>
      </c>
      <c r="I13" s="235"/>
      <c r="J13" s="235"/>
      <c r="K13" s="236"/>
      <c r="L13" s="16"/>
      <c r="N13" s="186" t="s">
        <v>284</v>
      </c>
      <c r="O13" s="187"/>
      <c r="P13" s="187"/>
      <c r="Q13" s="188"/>
      <c r="R13" s="16"/>
      <c r="T13" s="197" t="s">
        <v>284</v>
      </c>
      <c r="U13" s="198"/>
      <c r="V13" s="198"/>
      <c r="W13" s="199"/>
      <c r="X13" s="16"/>
      <c r="Z13" s="200" t="s">
        <v>284</v>
      </c>
      <c r="AA13" s="201"/>
      <c r="AB13" s="201"/>
      <c r="AC13" s="202"/>
      <c r="AD13" s="16"/>
      <c r="AF13" s="203" t="s">
        <v>284</v>
      </c>
      <c r="AG13" s="204"/>
      <c r="AH13" s="204"/>
      <c r="AI13" s="205"/>
      <c r="AJ13" s="16"/>
      <c r="AL13" s="206" t="s">
        <v>284</v>
      </c>
      <c r="AM13" s="207"/>
      <c r="AN13" s="207"/>
      <c r="AO13" s="208"/>
      <c r="AP13" s="16"/>
      <c r="AR13" s="209" t="s">
        <v>284</v>
      </c>
      <c r="AS13" s="210"/>
      <c r="AT13" s="210"/>
      <c r="AU13" s="211"/>
      <c r="AV13" s="93"/>
      <c r="AX13" s="212" t="s">
        <v>284</v>
      </c>
      <c r="AY13" s="213"/>
      <c r="AZ13" s="213"/>
      <c r="BA13" s="214"/>
      <c r="BB13" s="16"/>
      <c r="BD13" s="215" t="s">
        <v>284</v>
      </c>
      <c r="BE13" s="216"/>
      <c r="BF13" s="216"/>
      <c r="BG13" s="217"/>
      <c r="BH13" s="16"/>
      <c r="BJ13" s="218" t="s">
        <v>284</v>
      </c>
      <c r="BK13" s="219"/>
      <c r="BL13" s="219"/>
      <c r="BM13" s="220"/>
      <c r="BN13" s="16"/>
      <c r="BP13" s="194" t="s">
        <v>284</v>
      </c>
      <c r="BQ13" s="195"/>
      <c r="BR13" s="195"/>
      <c r="BS13" s="196"/>
      <c r="BT13" s="16"/>
    </row>
    <row r="14" spans="1:72" ht="14.25">
      <c r="A14" s="6" t="s">
        <v>63</v>
      </c>
      <c r="B14" s="104"/>
      <c r="C14" s="104"/>
      <c r="D14" s="104"/>
      <c r="E14" s="104"/>
      <c r="F14" s="16"/>
      <c r="H14" s="79">
        <v>10</v>
      </c>
      <c r="I14" s="79">
        <v>13</v>
      </c>
      <c r="J14" s="79">
        <f>H14*1.34</f>
        <v>13.4</v>
      </c>
      <c r="K14" s="79">
        <f>I14*1.34</f>
        <v>17.42</v>
      </c>
      <c r="L14" s="16">
        <f aca="true" t="shared" si="1" ref="L14:L58">((J14+K14)/(H14+I14)-1)</f>
        <v>0.3400000000000001</v>
      </c>
      <c r="N14" s="78">
        <v>9.5</v>
      </c>
      <c r="O14" s="78">
        <v>13.5</v>
      </c>
      <c r="P14" s="78">
        <v>12.82</v>
      </c>
      <c r="Q14" s="78">
        <v>18.22</v>
      </c>
      <c r="R14" s="16">
        <f aca="true" t="shared" si="2" ref="R14:R58">((P14+Q14)/(N14+O14)-1)</f>
        <v>0.3495652173913044</v>
      </c>
      <c r="T14" s="92">
        <v>14.237</v>
      </c>
      <c r="U14" s="92">
        <v>19.8605</v>
      </c>
      <c r="V14" s="92">
        <v>19.39</v>
      </c>
      <c r="W14" s="92">
        <v>26.882525054667784</v>
      </c>
      <c r="X14" s="16">
        <f aca="true" t="shared" si="3" ref="X14:X58">((V14+W14)/(T14+U14)-1)</f>
        <v>0.3570650356966871</v>
      </c>
      <c r="Z14" s="89">
        <v>10</v>
      </c>
      <c r="AA14" s="89">
        <v>11.25</v>
      </c>
      <c r="AB14" s="89">
        <v>13.6</v>
      </c>
      <c r="AC14" s="89">
        <v>15.3</v>
      </c>
      <c r="AD14" s="16">
        <f aca="true" t="shared" si="4" ref="AD14:AD58">((AB14+AC14)/(Z14+AA14)-1)</f>
        <v>0.3599999999999999</v>
      </c>
      <c r="AF14" s="90">
        <v>11</v>
      </c>
      <c r="AG14" s="90">
        <v>14</v>
      </c>
      <c r="AH14" s="90">
        <v>16.5</v>
      </c>
      <c r="AI14" s="90">
        <v>21</v>
      </c>
      <c r="AJ14" s="16">
        <f>((AH14+AI14)/(AF14+AG14)-1)</f>
        <v>0.5</v>
      </c>
      <c r="AL14" s="91">
        <v>9.24</v>
      </c>
      <c r="AM14" s="91">
        <v>11.45</v>
      </c>
      <c r="AN14" s="91">
        <f>AL14*1.39</f>
        <v>12.843599999999999</v>
      </c>
      <c r="AO14" s="91">
        <f>AM14*1.39</f>
        <v>15.915499999999998</v>
      </c>
      <c r="AP14" s="16">
        <f>((AN14+AO14)/(AL14+AM14)-1)</f>
        <v>0.3899999999999999</v>
      </c>
      <c r="AR14" s="95">
        <v>10</v>
      </c>
      <c r="AS14" s="95">
        <v>12.5</v>
      </c>
      <c r="AT14" s="95">
        <v>13.5</v>
      </c>
      <c r="AU14" s="95">
        <v>16.88</v>
      </c>
      <c r="AV14" s="16">
        <f aca="true" t="shared" si="5" ref="AV14:AV58">((AT14+AU14)/(AR14+AS14)-1)</f>
        <v>0.3502222222222222</v>
      </c>
      <c r="AX14" s="99">
        <v>10.5</v>
      </c>
      <c r="AY14" s="99">
        <v>14</v>
      </c>
      <c r="AZ14" s="99">
        <v>14.6</v>
      </c>
      <c r="BA14" s="99">
        <v>19.46</v>
      </c>
      <c r="BB14" s="16">
        <f aca="true" t="shared" si="6" ref="BB14:BB58">((AZ14+BA14)/(AX14+AY14)-1)</f>
        <v>0.3902040816326531</v>
      </c>
      <c r="BD14" s="100"/>
      <c r="BE14" s="100"/>
      <c r="BF14" s="100"/>
      <c r="BG14" s="100"/>
      <c r="BH14" s="16"/>
      <c r="BJ14" s="102"/>
      <c r="BK14" s="102"/>
      <c r="BL14" s="102"/>
      <c r="BM14" s="102"/>
      <c r="BN14" s="16"/>
      <c r="BP14" s="103">
        <v>10</v>
      </c>
      <c r="BQ14" s="103">
        <v>13</v>
      </c>
      <c r="BR14" s="103">
        <f>BP14*1.32</f>
        <v>13.200000000000001</v>
      </c>
      <c r="BS14" s="103">
        <f>BQ14*1.32</f>
        <v>17.16</v>
      </c>
      <c r="BT14" s="16">
        <f aca="true" t="shared" si="7" ref="BT14:BT58">((BR14+BS14)/(BP14+BQ14)-1)</f>
        <v>0.32000000000000006</v>
      </c>
    </row>
    <row r="15" spans="1:72" ht="14.25">
      <c r="A15" s="6" t="s">
        <v>64</v>
      </c>
      <c r="B15" s="104"/>
      <c r="C15" s="104"/>
      <c r="D15" s="104"/>
      <c r="E15" s="104"/>
      <c r="F15" s="16"/>
      <c r="H15" s="79">
        <v>11</v>
      </c>
      <c r="I15" s="79">
        <v>14</v>
      </c>
      <c r="J15" s="79">
        <f>H15*1.34</f>
        <v>14.74</v>
      </c>
      <c r="K15" s="79">
        <f>I15*1.34</f>
        <v>18.76</v>
      </c>
      <c r="L15" s="16">
        <f t="shared" si="1"/>
        <v>0.3400000000000001</v>
      </c>
      <c r="N15" s="78">
        <v>10</v>
      </c>
      <c r="O15" s="78">
        <v>14</v>
      </c>
      <c r="P15" s="78">
        <v>13.5</v>
      </c>
      <c r="Q15" s="78">
        <v>18.89</v>
      </c>
      <c r="R15" s="16">
        <f t="shared" si="2"/>
        <v>0.34958333333333336</v>
      </c>
      <c r="T15" s="92">
        <v>15.260499999999999</v>
      </c>
      <c r="U15" s="92">
        <v>21.447499999999998</v>
      </c>
      <c r="V15" s="92">
        <v>20.75</v>
      </c>
      <c r="W15" s="92">
        <v>28.98842030067283</v>
      </c>
      <c r="X15" s="16">
        <f t="shared" si="3"/>
        <v>0.354974945534293</v>
      </c>
      <c r="Z15" s="89">
        <v>11.25</v>
      </c>
      <c r="AA15" s="89">
        <v>12.25</v>
      </c>
      <c r="AB15" s="89">
        <v>15.3</v>
      </c>
      <c r="AC15" s="89">
        <v>16.66</v>
      </c>
      <c r="AD15" s="16">
        <f t="shared" si="4"/>
        <v>0.3600000000000001</v>
      </c>
      <c r="AF15" s="90">
        <v>12</v>
      </c>
      <c r="AG15" s="90">
        <v>15</v>
      </c>
      <c r="AH15" s="90">
        <v>18</v>
      </c>
      <c r="AI15" s="90">
        <v>22.5</v>
      </c>
      <c r="AJ15" s="16">
        <f>((AH15+AI15)/(AF15+AG15)-1)</f>
        <v>0.5</v>
      </c>
      <c r="AL15" s="91">
        <v>10.1</v>
      </c>
      <c r="AM15" s="91">
        <v>12.34</v>
      </c>
      <c r="AN15" s="91">
        <f>AL15*1.39</f>
        <v>14.038999999999998</v>
      </c>
      <c r="AO15" s="91">
        <f>AM15*1.39</f>
        <v>17.1526</v>
      </c>
      <c r="AP15" s="16">
        <f>((AN15+AO15)/(AL15+AM15)-1)</f>
        <v>0.3900000000000001</v>
      </c>
      <c r="AR15" s="95">
        <v>10.5</v>
      </c>
      <c r="AS15" s="95">
        <v>13</v>
      </c>
      <c r="AT15" s="95">
        <v>14.18</v>
      </c>
      <c r="AU15" s="95">
        <v>17.55</v>
      </c>
      <c r="AV15" s="16">
        <f t="shared" si="5"/>
        <v>0.35021276595744677</v>
      </c>
      <c r="AX15" s="99">
        <v>11</v>
      </c>
      <c r="AY15" s="99">
        <v>17</v>
      </c>
      <c r="AZ15" s="99">
        <v>15.29</v>
      </c>
      <c r="BA15" s="99">
        <v>23.63</v>
      </c>
      <c r="BB15" s="16">
        <f t="shared" si="6"/>
        <v>0.3900000000000001</v>
      </c>
      <c r="BD15" s="100"/>
      <c r="BE15" s="100"/>
      <c r="BF15" s="100"/>
      <c r="BG15" s="100"/>
      <c r="BH15" s="16"/>
      <c r="BJ15" s="102"/>
      <c r="BK15" s="102"/>
      <c r="BL15" s="102"/>
      <c r="BM15" s="102"/>
      <c r="BN15" s="16"/>
      <c r="BP15" s="103">
        <v>11</v>
      </c>
      <c r="BQ15" s="103">
        <v>14</v>
      </c>
      <c r="BR15" s="103">
        <f>BP15*1.32</f>
        <v>14.520000000000001</v>
      </c>
      <c r="BS15" s="103">
        <f>BQ15*1.32</f>
        <v>18.48</v>
      </c>
      <c r="BT15" s="16">
        <f t="shared" si="7"/>
        <v>0.32000000000000006</v>
      </c>
    </row>
    <row r="16" spans="1:72" ht="14.25">
      <c r="A16" s="3" t="s">
        <v>65</v>
      </c>
      <c r="B16" s="104">
        <v>8.25</v>
      </c>
      <c r="C16" s="104">
        <v>10.56</v>
      </c>
      <c r="D16" s="104">
        <v>12.23</v>
      </c>
      <c r="E16" s="104">
        <v>15.65</v>
      </c>
      <c r="F16" s="16">
        <f aca="true" t="shared" si="8" ref="F16:F23">((D16+E16)/(B16+C16)-1)</f>
        <v>0.4821903242955874</v>
      </c>
      <c r="H16" s="234" t="s">
        <v>284</v>
      </c>
      <c r="I16" s="235"/>
      <c r="J16" s="235"/>
      <c r="K16" s="236"/>
      <c r="L16" s="16"/>
      <c r="N16" s="186" t="s">
        <v>284</v>
      </c>
      <c r="O16" s="187"/>
      <c r="P16" s="187"/>
      <c r="Q16" s="188"/>
      <c r="R16" s="16"/>
      <c r="T16" s="197" t="s">
        <v>284</v>
      </c>
      <c r="U16" s="198"/>
      <c r="V16" s="198"/>
      <c r="W16" s="199"/>
      <c r="X16" s="16"/>
      <c r="Z16" s="200" t="s">
        <v>284</v>
      </c>
      <c r="AA16" s="201"/>
      <c r="AB16" s="201"/>
      <c r="AC16" s="202"/>
      <c r="AD16" s="16"/>
      <c r="AF16" s="203" t="s">
        <v>284</v>
      </c>
      <c r="AG16" s="204"/>
      <c r="AH16" s="204"/>
      <c r="AI16" s="205"/>
      <c r="AJ16" s="16"/>
      <c r="AL16" s="206" t="s">
        <v>284</v>
      </c>
      <c r="AM16" s="207"/>
      <c r="AN16" s="207"/>
      <c r="AO16" s="208"/>
      <c r="AP16" s="16"/>
      <c r="AR16" s="209" t="s">
        <v>284</v>
      </c>
      <c r="AS16" s="210"/>
      <c r="AT16" s="210"/>
      <c r="AU16" s="211"/>
      <c r="AV16" s="93"/>
      <c r="AX16" s="212" t="s">
        <v>284</v>
      </c>
      <c r="AY16" s="213"/>
      <c r="AZ16" s="213"/>
      <c r="BA16" s="214"/>
      <c r="BB16" s="16"/>
      <c r="BD16" s="215" t="s">
        <v>284</v>
      </c>
      <c r="BE16" s="216"/>
      <c r="BF16" s="216"/>
      <c r="BG16" s="217"/>
      <c r="BH16" s="16"/>
      <c r="BJ16" s="218" t="s">
        <v>284</v>
      </c>
      <c r="BK16" s="219"/>
      <c r="BL16" s="219"/>
      <c r="BM16" s="220"/>
      <c r="BN16" s="16"/>
      <c r="BP16" s="194" t="s">
        <v>284</v>
      </c>
      <c r="BQ16" s="195"/>
      <c r="BR16" s="195"/>
      <c r="BS16" s="196"/>
      <c r="BT16" s="16"/>
    </row>
    <row r="17" spans="1:72" ht="14.25">
      <c r="A17" s="3" t="s">
        <v>66</v>
      </c>
      <c r="B17" s="104">
        <v>8.8</v>
      </c>
      <c r="C17" s="104">
        <v>11.5</v>
      </c>
      <c r="D17" s="104">
        <v>13.04</v>
      </c>
      <c r="E17" s="104">
        <v>17.05</v>
      </c>
      <c r="F17" s="16">
        <f t="shared" si="8"/>
        <v>0.4822660098522167</v>
      </c>
      <c r="H17" s="234" t="s">
        <v>284</v>
      </c>
      <c r="I17" s="235"/>
      <c r="J17" s="235"/>
      <c r="K17" s="236"/>
      <c r="L17" s="16"/>
      <c r="N17" s="186" t="s">
        <v>284</v>
      </c>
      <c r="O17" s="187"/>
      <c r="P17" s="187"/>
      <c r="Q17" s="188"/>
      <c r="R17" s="16"/>
      <c r="T17" s="197" t="s">
        <v>284</v>
      </c>
      <c r="U17" s="198"/>
      <c r="V17" s="198"/>
      <c r="W17" s="199"/>
      <c r="X17" s="16"/>
      <c r="Z17" s="200" t="s">
        <v>284</v>
      </c>
      <c r="AA17" s="201"/>
      <c r="AB17" s="201"/>
      <c r="AC17" s="202"/>
      <c r="AD17" s="16"/>
      <c r="AF17" s="203" t="s">
        <v>284</v>
      </c>
      <c r="AG17" s="204"/>
      <c r="AH17" s="204"/>
      <c r="AI17" s="205"/>
      <c r="AJ17" s="16"/>
      <c r="AL17" s="206" t="s">
        <v>284</v>
      </c>
      <c r="AM17" s="207"/>
      <c r="AN17" s="207"/>
      <c r="AO17" s="208"/>
      <c r="AP17" s="16"/>
      <c r="AR17" s="209" t="s">
        <v>284</v>
      </c>
      <c r="AS17" s="210"/>
      <c r="AT17" s="210"/>
      <c r="AU17" s="211"/>
      <c r="AV17" s="93"/>
      <c r="AX17" s="212" t="s">
        <v>284</v>
      </c>
      <c r="AY17" s="213"/>
      <c r="AZ17" s="213"/>
      <c r="BA17" s="214"/>
      <c r="BB17" s="16"/>
      <c r="BD17" s="215" t="s">
        <v>284</v>
      </c>
      <c r="BE17" s="216"/>
      <c r="BF17" s="216"/>
      <c r="BG17" s="217"/>
      <c r="BH17" s="16"/>
      <c r="BJ17" s="218" t="s">
        <v>284</v>
      </c>
      <c r="BK17" s="219"/>
      <c r="BL17" s="219"/>
      <c r="BM17" s="220"/>
      <c r="BN17" s="16"/>
      <c r="BP17" s="194" t="s">
        <v>284</v>
      </c>
      <c r="BQ17" s="195"/>
      <c r="BR17" s="195"/>
      <c r="BS17" s="196"/>
      <c r="BT17" s="16"/>
    </row>
    <row r="18" spans="1:72" ht="14.25">
      <c r="A18" s="3" t="s">
        <v>67</v>
      </c>
      <c r="B18" s="104">
        <v>8.8</v>
      </c>
      <c r="C18" s="104">
        <v>10.82</v>
      </c>
      <c r="D18" s="104">
        <v>13.04</v>
      </c>
      <c r="E18" s="104">
        <v>16.04</v>
      </c>
      <c r="F18" s="16">
        <f t="shared" si="8"/>
        <v>0.4821610601427113</v>
      </c>
      <c r="H18" s="234" t="s">
        <v>284</v>
      </c>
      <c r="I18" s="235"/>
      <c r="J18" s="235"/>
      <c r="K18" s="236"/>
      <c r="L18" s="16"/>
      <c r="N18" s="186" t="s">
        <v>284</v>
      </c>
      <c r="O18" s="187"/>
      <c r="P18" s="187"/>
      <c r="Q18" s="188"/>
      <c r="R18" s="16"/>
      <c r="T18" s="197" t="s">
        <v>284</v>
      </c>
      <c r="U18" s="198"/>
      <c r="V18" s="198"/>
      <c r="W18" s="199"/>
      <c r="X18" s="16"/>
      <c r="Z18" s="200" t="s">
        <v>284</v>
      </c>
      <c r="AA18" s="201"/>
      <c r="AB18" s="201"/>
      <c r="AC18" s="202"/>
      <c r="AD18" s="16"/>
      <c r="AF18" s="203" t="s">
        <v>284</v>
      </c>
      <c r="AG18" s="204"/>
      <c r="AH18" s="204"/>
      <c r="AI18" s="205"/>
      <c r="AJ18" s="16"/>
      <c r="AL18" s="206" t="s">
        <v>284</v>
      </c>
      <c r="AM18" s="207"/>
      <c r="AN18" s="207"/>
      <c r="AO18" s="208"/>
      <c r="AP18" s="16"/>
      <c r="AR18" s="209" t="s">
        <v>284</v>
      </c>
      <c r="AS18" s="210"/>
      <c r="AT18" s="210"/>
      <c r="AU18" s="211"/>
      <c r="AV18" s="93"/>
      <c r="AX18" s="212" t="s">
        <v>284</v>
      </c>
      <c r="AY18" s="213"/>
      <c r="AZ18" s="213"/>
      <c r="BA18" s="214"/>
      <c r="BB18" s="16"/>
      <c r="BD18" s="215" t="s">
        <v>284</v>
      </c>
      <c r="BE18" s="216"/>
      <c r="BF18" s="216"/>
      <c r="BG18" s="217"/>
      <c r="BH18" s="16"/>
      <c r="BJ18" s="218" t="s">
        <v>284</v>
      </c>
      <c r="BK18" s="219"/>
      <c r="BL18" s="219"/>
      <c r="BM18" s="220"/>
      <c r="BN18" s="16"/>
      <c r="BP18" s="194" t="s">
        <v>284</v>
      </c>
      <c r="BQ18" s="195"/>
      <c r="BR18" s="195"/>
      <c r="BS18" s="196"/>
      <c r="BT18" s="16"/>
    </row>
    <row r="19" spans="1:72" ht="14.25">
      <c r="A19" s="6" t="s">
        <v>68</v>
      </c>
      <c r="B19" s="104">
        <v>9.54</v>
      </c>
      <c r="C19" s="104">
        <v>13.33</v>
      </c>
      <c r="D19" s="104">
        <v>14.14</v>
      </c>
      <c r="E19" s="104">
        <v>19.75</v>
      </c>
      <c r="F19" s="16">
        <f t="shared" si="8"/>
        <v>0.48185395714910384</v>
      </c>
      <c r="H19" s="234" t="s">
        <v>284</v>
      </c>
      <c r="I19" s="235"/>
      <c r="J19" s="235"/>
      <c r="K19" s="236"/>
      <c r="L19" s="16"/>
      <c r="N19" s="186" t="s">
        <v>284</v>
      </c>
      <c r="O19" s="187"/>
      <c r="P19" s="187"/>
      <c r="Q19" s="188"/>
      <c r="R19" s="16"/>
      <c r="T19" s="197" t="s">
        <v>284</v>
      </c>
      <c r="U19" s="198"/>
      <c r="V19" s="198"/>
      <c r="W19" s="199"/>
      <c r="X19" s="16"/>
      <c r="Z19" s="200" t="s">
        <v>284</v>
      </c>
      <c r="AA19" s="201"/>
      <c r="AB19" s="201"/>
      <c r="AC19" s="202"/>
      <c r="AD19" s="16"/>
      <c r="AF19" s="203" t="s">
        <v>284</v>
      </c>
      <c r="AG19" s="204"/>
      <c r="AH19" s="204"/>
      <c r="AI19" s="205"/>
      <c r="AJ19" s="16"/>
      <c r="AL19" s="206" t="s">
        <v>284</v>
      </c>
      <c r="AM19" s="207"/>
      <c r="AN19" s="207"/>
      <c r="AO19" s="208"/>
      <c r="AP19" s="16"/>
      <c r="AR19" s="209" t="s">
        <v>284</v>
      </c>
      <c r="AS19" s="210"/>
      <c r="AT19" s="210"/>
      <c r="AU19" s="211"/>
      <c r="AV19" s="93"/>
      <c r="AX19" s="212" t="s">
        <v>284</v>
      </c>
      <c r="AY19" s="213"/>
      <c r="AZ19" s="213"/>
      <c r="BA19" s="214"/>
      <c r="BB19" s="16"/>
      <c r="BD19" s="215" t="s">
        <v>284</v>
      </c>
      <c r="BE19" s="216"/>
      <c r="BF19" s="216"/>
      <c r="BG19" s="217"/>
      <c r="BH19" s="16"/>
      <c r="BJ19" s="218" t="s">
        <v>284</v>
      </c>
      <c r="BK19" s="219"/>
      <c r="BL19" s="219"/>
      <c r="BM19" s="220"/>
      <c r="BN19" s="16"/>
      <c r="BP19" s="194" t="s">
        <v>284</v>
      </c>
      <c r="BQ19" s="195"/>
      <c r="BR19" s="195"/>
      <c r="BS19" s="196"/>
      <c r="BT19" s="16"/>
    </row>
    <row r="20" spans="1:72" ht="14.25">
      <c r="A20" s="6" t="s">
        <v>69</v>
      </c>
      <c r="B20" s="104">
        <v>9.21</v>
      </c>
      <c r="C20" s="104">
        <v>14.28</v>
      </c>
      <c r="D20" s="104">
        <v>13.65</v>
      </c>
      <c r="E20" s="104">
        <v>21.16</v>
      </c>
      <c r="F20" s="16">
        <f t="shared" si="8"/>
        <v>0.4819071945508726</v>
      </c>
      <c r="H20" s="234" t="s">
        <v>284</v>
      </c>
      <c r="I20" s="235"/>
      <c r="J20" s="235"/>
      <c r="K20" s="236"/>
      <c r="L20" s="16"/>
      <c r="N20" s="186" t="s">
        <v>284</v>
      </c>
      <c r="O20" s="187"/>
      <c r="P20" s="187"/>
      <c r="Q20" s="188"/>
      <c r="R20" s="16"/>
      <c r="T20" s="197" t="s">
        <v>284</v>
      </c>
      <c r="U20" s="198"/>
      <c r="V20" s="198"/>
      <c r="W20" s="199"/>
      <c r="X20" s="16"/>
      <c r="Z20" s="200" t="s">
        <v>284</v>
      </c>
      <c r="AA20" s="201"/>
      <c r="AB20" s="201"/>
      <c r="AC20" s="202"/>
      <c r="AD20" s="16"/>
      <c r="AF20" s="203" t="s">
        <v>284</v>
      </c>
      <c r="AG20" s="204"/>
      <c r="AH20" s="204"/>
      <c r="AI20" s="205"/>
      <c r="AJ20" s="16"/>
      <c r="AL20" s="206" t="s">
        <v>284</v>
      </c>
      <c r="AM20" s="207"/>
      <c r="AN20" s="207"/>
      <c r="AO20" s="208"/>
      <c r="AP20" s="16"/>
      <c r="AR20" s="209" t="s">
        <v>284</v>
      </c>
      <c r="AS20" s="210"/>
      <c r="AT20" s="210"/>
      <c r="AU20" s="211"/>
      <c r="AV20" s="93"/>
      <c r="AX20" s="212" t="s">
        <v>284</v>
      </c>
      <c r="AY20" s="213"/>
      <c r="AZ20" s="213"/>
      <c r="BA20" s="214"/>
      <c r="BB20" s="16"/>
      <c r="BD20" s="215" t="s">
        <v>284</v>
      </c>
      <c r="BE20" s="216"/>
      <c r="BF20" s="216"/>
      <c r="BG20" s="217"/>
      <c r="BH20" s="16"/>
      <c r="BJ20" s="218" t="s">
        <v>284</v>
      </c>
      <c r="BK20" s="219"/>
      <c r="BL20" s="219"/>
      <c r="BM20" s="220"/>
      <c r="BN20" s="16"/>
      <c r="BP20" s="194" t="s">
        <v>284</v>
      </c>
      <c r="BQ20" s="195"/>
      <c r="BR20" s="195"/>
      <c r="BS20" s="196"/>
      <c r="BT20" s="16"/>
    </row>
    <row r="21" spans="1:72" ht="14.25">
      <c r="A21" s="6" t="s">
        <v>70</v>
      </c>
      <c r="B21" s="104">
        <v>15.12</v>
      </c>
      <c r="C21" s="104">
        <v>21.29</v>
      </c>
      <c r="D21" s="104">
        <v>22.42</v>
      </c>
      <c r="E21" s="104">
        <v>28.37</v>
      </c>
      <c r="F21" s="16">
        <f t="shared" si="8"/>
        <v>0.3949464432848122</v>
      </c>
      <c r="H21" s="234" t="s">
        <v>284</v>
      </c>
      <c r="I21" s="235"/>
      <c r="J21" s="235"/>
      <c r="K21" s="236"/>
      <c r="L21" s="16"/>
      <c r="N21" s="186" t="s">
        <v>284</v>
      </c>
      <c r="O21" s="187"/>
      <c r="P21" s="187"/>
      <c r="Q21" s="188"/>
      <c r="R21" s="16"/>
      <c r="T21" s="197" t="s">
        <v>284</v>
      </c>
      <c r="U21" s="198"/>
      <c r="V21" s="198"/>
      <c r="W21" s="199"/>
      <c r="X21" s="16"/>
      <c r="Z21" s="200" t="s">
        <v>284</v>
      </c>
      <c r="AA21" s="201"/>
      <c r="AB21" s="201"/>
      <c r="AC21" s="202"/>
      <c r="AD21" s="16"/>
      <c r="AF21" s="203" t="s">
        <v>284</v>
      </c>
      <c r="AG21" s="204"/>
      <c r="AH21" s="204"/>
      <c r="AI21" s="205"/>
      <c r="AJ21" s="16"/>
      <c r="AL21" s="206" t="s">
        <v>284</v>
      </c>
      <c r="AM21" s="207"/>
      <c r="AN21" s="207"/>
      <c r="AO21" s="208"/>
      <c r="AP21" s="16"/>
      <c r="AR21" s="209" t="s">
        <v>284</v>
      </c>
      <c r="AS21" s="210"/>
      <c r="AT21" s="210"/>
      <c r="AU21" s="211"/>
      <c r="AV21" s="93"/>
      <c r="AX21" s="212" t="s">
        <v>284</v>
      </c>
      <c r="AY21" s="213"/>
      <c r="AZ21" s="213"/>
      <c r="BA21" s="214"/>
      <c r="BB21" s="16"/>
      <c r="BD21" s="215" t="s">
        <v>284</v>
      </c>
      <c r="BE21" s="216"/>
      <c r="BF21" s="216"/>
      <c r="BG21" s="217"/>
      <c r="BH21" s="16"/>
      <c r="BJ21" s="218" t="s">
        <v>284</v>
      </c>
      <c r="BK21" s="219"/>
      <c r="BL21" s="219"/>
      <c r="BM21" s="220"/>
      <c r="BN21" s="16"/>
      <c r="BP21" s="194" t="s">
        <v>284</v>
      </c>
      <c r="BQ21" s="195"/>
      <c r="BR21" s="195"/>
      <c r="BS21" s="196"/>
      <c r="BT21" s="16"/>
    </row>
    <row r="22" spans="1:72" ht="14.25">
      <c r="A22" s="3" t="s">
        <v>71</v>
      </c>
      <c r="B22" s="104">
        <v>8.8</v>
      </c>
      <c r="C22" s="104">
        <v>10.24</v>
      </c>
      <c r="D22" s="104">
        <v>13.04</v>
      </c>
      <c r="E22" s="104">
        <v>15.18</v>
      </c>
      <c r="F22" s="16">
        <f t="shared" si="8"/>
        <v>0.4821428571428572</v>
      </c>
      <c r="H22" s="234" t="s">
        <v>284</v>
      </c>
      <c r="I22" s="235"/>
      <c r="J22" s="235"/>
      <c r="K22" s="236"/>
      <c r="L22" s="16"/>
      <c r="N22" s="186" t="s">
        <v>284</v>
      </c>
      <c r="O22" s="187"/>
      <c r="P22" s="187"/>
      <c r="Q22" s="188"/>
      <c r="R22" s="16"/>
      <c r="T22" s="197" t="s">
        <v>284</v>
      </c>
      <c r="U22" s="198"/>
      <c r="V22" s="198"/>
      <c r="W22" s="199"/>
      <c r="X22" s="16"/>
      <c r="Z22" s="200" t="s">
        <v>284</v>
      </c>
      <c r="AA22" s="201"/>
      <c r="AB22" s="201"/>
      <c r="AC22" s="202"/>
      <c r="AD22" s="16"/>
      <c r="AF22" s="203" t="s">
        <v>284</v>
      </c>
      <c r="AG22" s="204"/>
      <c r="AH22" s="204"/>
      <c r="AI22" s="205"/>
      <c r="AJ22" s="16"/>
      <c r="AL22" s="206" t="s">
        <v>284</v>
      </c>
      <c r="AM22" s="207"/>
      <c r="AN22" s="207"/>
      <c r="AO22" s="208"/>
      <c r="AP22" s="16"/>
      <c r="AR22" s="209" t="s">
        <v>284</v>
      </c>
      <c r="AS22" s="210"/>
      <c r="AT22" s="210"/>
      <c r="AU22" s="211"/>
      <c r="AV22" s="93"/>
      <c r="AX22" s="212" t="s">
        <v>284</v>
      </c>
      <c r="AY22" s="213"/>
      <c r="AZ22" s="213"/>
      <c r="BA22" s="214"/>
      <c r="BB22" s="16"/>
      <c r="BD22" s="215" t="s">
        <v>284</v>
      </c>
      <c r="BE22" s="216"/>
      <c r="BF22" s="216"/>
      <c r="BG22" s="217"/>
      <c r="BH22" s="16"/>
      <c r="BJ22" s="218" t="s">
        <v>284</v>
      </c>
      <c r="BK22" s="219"/>
      <c r="BL22" s="219"/>
      <c r="BM22" s="220"/>
      <c r="BN22" s="16"/>
      <c r="BP22" s="194" t="s">
        <v>284</v>
      </c>
      <c r="BQ22" s="195"/>
      <c r="BR22" s="195"/>
      <c r="BS22" s="196"/>
      <c r="BT22" s="16"/>
    </row>
    <row r="23" spans="1:72" ht="14.25">
      <c r="A23" s="3" t="s">
        <v>72</v>
      </c>
      <c r="B23" s="104">
        <v>16.67</v>
      </c>
      <c r="C23" s="104">
        <v>24.82</v>
      </c>
      <c r="D23" s="104">
        <v>24.7</v>
      </c>
      <c r="E23" s="104">
        <v>36.78</v>
      </c>
      <c r="F23" s="16">
        <f t="shared" si="8"/>
        <v>0.48180284405880935</v>
      </c>
      <c r="H23" s="234" t="s">
        <v>284</v>
      </c>
      <c r="I23" s="235"/>
      <c r="J23" s="235"/>
      <c r="K23" s="236"/>
      <c r="L23" s="16"/>
      <c r="N23" s="186" t="s">
        <v>284</v>
      </c>
      <c r="O23" s="187"/>
      <c r="P23" s="187"/>
      <c r="Q23" s="188"/>
      <c r="R23" s="16"/>
      <c r="T23" s="197" t="s">
        <v>284</v>
      </c>
      <c r="U23" s="198"/>
      <c r="V23" s="198"/>
      <c r="W23" s="199"/>
      <c r="X23" s="16"/>
      <c r="Z23" s="200" t="s">
        <v>284</v>
      </c>
      <c r="AA23" s="201"/>
      <c r="AB23" s="201"/>
      <c r="AC23" s="202"/>
      <c r="AD23" s="16"/>
      <c r="AF23" s="203" t="s">
        <v>284</v>
      </c>
      <c r="AG23" s="204"/>
      <c r="AH23" s="204"/>
      <c r="AI23" s="205"/>
      <c r="AJ23" s="16"/>
      <c r="AL23" s="206" t="s">
        <v>284</v>
      </c>
      <c r="AM23" s="207"/>
      <c r="AN23" s="207"/>
      <c r="AO23" s="208"/>
      <c r="AP23" s="16"/>
      <c r="AR23" s="209" t="s">
        <v>284</v>
      </c>
      <c r="AS23" s="210"/>
      <c r="AT23" s="210"/>
      <c r="AU23" s="211"/>
      <c r="AV23" s="93"/>
      <c r="AX23" s="212" t="s">
        <v>284</v>
      </c>
      <c r="AY23" s="213"/>
      <c r="AZ23" s="213"/>
      <c r="BA23" s="214"/>
      <c r="BB23" s="16"/>
      <c r="BD23" s="215" t="s">
        <v>284</v>
      </c>
      <c r="BE23" s="216"/>
      <c r="BF23" s="216"/>
      <c r="BG23" s="217"/>
      <c r="BH23" s="16"/>
      <c r="BJ23" s="218" t="s">
        <v>284</v>
      </c>
      <c r="BK23" s="219"/>
      <c r="BL23" s="219"/>
      <c r="BM23" s="220"/>
      <c r="BN23" s="16"/>
      <c r="BP23" s="194" t="s">
        <v>284</v>
      </c>
      <c r="BQ23" s="195"/>
      <c r="BR23" s="195"/>
      <c r="BS23" s="196"/>
      <c r="BT23" s="16"/>
    </row>
    <row r="24" spans="1:72" ht="14.25">
      <c r="A24" s="24" t="s">
        <v>73</v>
      </c>
      <c r="B24" s="168"/>
      <c r="C24" s="169"/>
      <c r="D24" s="169"/>
      <c r="E24" s="169"/>
      <c r="F24" s="170"/>
      <c r="H24" s="168"/>
      <c r="I24" s="169"/>
      <c r="J24" s="169"/>
      <c r="K24" s="169"/>
      <c r="L24" s="170"/>
      <c r="N24" s="168"/>
      <c r="O24" s="169"/>
      <c r="P24" s="169"/>
      <c r="Q24" s="169"/>
      <c r="R24" s="170"/>
      <c r="T24" s="168"/>
      <c r="U24" s="169"/>
      <c r="V24" s="169"/>
      <c r="W24" s="169"/>
      <c r="X24" s="170"/>
      <c r="Z24" s="168"/>
      <c r="AA24" s="169"/>
      <c r="AB24" s="169"/>
      <c r="AC24" s="169"/>
      <c r="AD24" s="170"/>
      <c r="AF24" s="168"/>
      <c r="AG24" s="169"/>
      <c r="AH24" s="169"/>
      <c r="AI24" s="169"/>
      <c r="AJ24" s="170"/>
      <c r="AL24" s="168"/>
      <c r="AM24" s="169"/>
      <c r="AN24" s="169"/>
      <c r="AO24" s="169"/>
      <c r="AP24" s="170"/>
      <c r="AR24" s="168"/>
      <c r="AS24" s="169"/>
      <c r="AT24" s="169"/>
      <c r="AU24" s="169"/>
      <c r="AV24" s="170"/>
      <c r="AX24" s="168"/>
      <c r="AY24" s="169"/>
      <c r="AZ24" s="169"/>
      <c r="BA24" s="169"/>
      <c r="BB24" s="170"/>
      <c r="BD24" s="168"/>
      <c r="BE24" s="169"/>
      <c r="BF24" s="169"/>
      <c r="BG24" s="169"/>
      <c r="BH24" s="170"/>
      <c r="BJ24" s="168"/>
      <c r="BK24" s="169"/>
      <c r="BL24" s="169"/>
      <c r="BM24" s="169"/>
      <c r="BN24" s="170"/>
      <c r="BP24" s="168"/>
      <c r="BQ24" s="169"/>
      <c r="BR24" s="169"/>
      <c r="BS24" s="169"/>
      <c r="BT24" s="170"/>
    </row>
    <row r="25" spans="1:72" ht="14.25">
      <c r="A25" s="3" t="s">
        <v>74</v>
      </c>
      <c r="B25" s="76"/>
      <c r="C25" s="76"/>
      <c r="D25" s="76"/>
      <c r="E25" s="76"/>
      <c r="F25" s="16"/>
      <c r="H25" s="79">
        <v>9</v>
      </c>
      <c r="I25" s="79">
        <v>12</v>
      </c>
      <c r="J25" s="79">
        <f>H25*1.34</f>
        <v>12.06</v>
      </c>
      <c r="K25" s="79">
        <f>I25*1.34</f>
        <v>16.080000000000002</v>
      </c>
      <c r="L25" s="16">
        <f t="shared" si="1"/>
        <v>0.3400000000000001</v>
      </c>
      <c r="N25" s="78">
        <v>9</v>
      </c>
      <c r="O25" s="78">
        <v>14</v>
      </c>
      <c r="P25" s="78">
        <v>12.15</v>
      </c>
      <c r="Q25" s="78">
        <v>18.89</v>
      </c>
      <c r="R25" s="16">
        <f t="shared" si="2"/>
        <v>0.3495652173913044</v>
      </c>
      <c r="T25" s="92">
        <v>34.948499999999996</v>
      </c>
      <c r="U25" s="92">
        <v>48.829</v>
      </c>
      <c r="V25" s="92">
        <v>46.9002957884777</v>
      </c>
      <c r="W25" s="92">
        <v>65.31565670311186</v>
      </c>
      <c r="X25" s="16">
        <f t="shared" si="3"/>
        <v>0.3394521499398948</v>
      </c>
      <c r="Z25" s="89">
        <v>9</v>
      </c>
      <c r="AA25" s="89">
        <v>11</v>
      </c>
      <c r="AB25" s="89">
        <v>12.24</v>
      </c>
      <c r="AC25" s="89">
        <v>14.96</v>
      </c>
      <c r="AD25" s="16">
        <f t="shared" si="4"/>
        <v>0.3600000000000001</v>
      </c>
      <c r="AF25" s="90">
        <v>11</v>
      </c>
      <c r="AG25" s="90">
        <v>14.3</v>
      </c>
      <c r="AH25" s="90">
        <v>16.17</v>
      </c>
      <c r="AI25" s="90">
        <v>21.02</v>
      </c>
      <c r="AJ25" s="16">
        <f aca="true" t="shared" si="9" ref="AJ25:AJ38">((AH25+AI25)/(AF25+AG25)-1)</f>
        <v>0.46996047430830035</v>
      </c>
      <c r="AL25" s="91">
        <v>10</v>
      </c>
      <c r="AM25" s="91">
        <v>13</v>
      </c>
      <c r="AN25" s="91">
        <f>AL25*1.375</f>
        <v>13.75</v>
      </c>
      <c r="AO25" s="91">
        <f>AM25*1.375</f>
        <v>17.875</v>
      </c>
      <c r="AP25" s="16">
        <v>0.375</v>
      </c>
      <c r="AR25" s="95">
        <v>12</v>
      </c>
      <c r="AS25" s="95">
        <v>14</v>
      </c>
      <c r="AT25" s="95">
        <v>16.2</v>
      </c>
      <c r="AU25" s="95">
        <v>18.9</v>
      </c>
      <c r="AV25" s="16">
        <f t="shared" si="5"/>
        <v>0.34999999999999987</v>
      </c>
      <c r="AX25" s="99">
        <v>9.5</v>
      </c>
      <c r="AY25" s="99">
        <v>15</v>
      </c>
      <c r="AZ25" s="99">
        <v>13.2</v>
      </c>
      <c r="BA25" s="99">
        <v>20.85</v>
      </c>
      <c r="BB25" s="16">
        <f t="shared" si="6"/>
        <v>0.3897959183673467</v>
      </c>
      <c r="BD25" s="101">
        <v>10</v>
      </c>
      <c r="BE25" s="101">
        <v>13.5</v>
      </c>
      <c r="BF25" s="101">
        <v>13.55</v>
      </c>
      <c r="BG25" s="101">
        <v>18.2925</v>
      </c>
      <c r="BH25" s="16">
        <f aca="true" t="shared" si="10" ref="BH25:BH58">((BF25+BG25)/(BD25+BE25)-1)</f>
        <v>0.355</v>
      </c>
      <c r="BJ25" s="102">
        <v>10.3</v>
      </c>
      <c r="BK25" s="102">
        <v>24.288</v>
      </c>
      <c r="BL25" s="102">
        <v>14.42</v>
      </c>
      <c r="BM25" s="102">
        <v>34.0032</v>
      </c>
      <c r="BN25" s="16">
        <v>0.4</v>
      </c>
      <c r="BP25" s="103">
        <v>11.5</v>
      </c>
      <c r="BQ25" s="103">
        <v>15</v>
      </c>
      <c r="BR25" s="103">
        <f aca="true" t="shared" si="11" ref="BR25:BS38">BP25*1.32</f>
        <v>15.180000000000001</v>
      </c>
      <c r="BS25" s="103">
        <f t="shared" si="11"/>
        <v>19.8</v>
      </c>
      <c r="BT25" s="16">
        <f t="shared" si="7"/>
        <v>0.32000000000000006</v>
      </c>
    </row>
    <row r="26" spans="1:72" ht="14.25">
      <c r="A26" s="3" t="s">
        <v>75</v>
      </c>
      <c r="B26" s="76"/>
      <c r="C26" s="76"/>
      <c r="D26" s="76"/>
      <c r="E26" s="76"/>
      <c r="F26" s="16"/>
      <c r="H26" s="79">
        <v>11</v>
      </c>
      <c r="I26" s="79">
        <v>13</v>
      </c>
      <c r="J26" s="79">
        <f aca="true" t="shared" si="12" ref="J26:K38">H26*1.34</f>
        <v>14.74</v>
      </c>
      <c r="K26" s="79">
        <f t="shared" si="12"/>
        <v>17.42</v>
      </c>
      <c r="L26" s="16">
        <f t="shared" si="1"/>
        <v>0.3400000000000001</v>
      </c>
      <c r="N26" s="78">
        <v>10</v>
      </c>
      <c r="O26" s="78">
        <v>15</v>
      </c>
      <c r="P26" s="78">
        <v>13.5</v>
      </c>
      <c r="Q26" s="78">
        <v>20.24</v>
      </c>
      <c r="R26" s="16">
        <f t="shared" si="2"/>
        <v>0.3495999999999997</v>
      </c>
      <c r="T26" s="92">
        <v>26.288999999999998</v>
      </c>
      <c r="U26" s="92">
        <v>37.271499999999996</v>
      </c>
      <c r="V26" s="92">
        <v>35.41167377628258</v>
      </c>
      <c r="W26" s="92">
        <v>49.98223688603868</v>
      </c>
      <c r="X26" s="16">
        <f t="shared" si="3"/>
        <v>0.3435059614433693</v>
      </c>
      <c r="Z26" s="89">
        <v>10</v>
      </c>
      <c r="AA26" s="89">
        <v>12</v>
      </c>
      <c r="AB26" s="89">
        <v>13.6</v>
      </c>
      <c r="AC26" s="89">
        <v>16.32</v>
      </c>
      <c r="AD26" s="16">
        <f t="shared" si="4"/>
        <v>0.3600000000000001</v>
      </c>
      <c r="AF26" s="90">
        <v>12.1</v>
      </c>
      <c r="AG26" s="90">
        <v>16.5</v>
      </c>
      <c r="AH26" s="90">
        <v>17.79</v>
      </c>
      <c r="AI26" s="90">
        <v>24.25</v>
      </c>
      <c r="AJ26" s="16">
        <f t="shared" si="9"/>
        <v>0.4699300699300699</v>
      </c>
      <c r="AL26" s="91">
        <v>11</v>
      </c>
      <c r="AM26" s="91">
        <v>15</v>
      </c>
      <c r="AN26" s="91">
        <f>AL26*1.38</f>
        <v>15.18</v>
      </c>
      <c r="AO26" s="91">
        <f>AM26*1.38</f>
        <v>20.7</v>
      </c>
      <c r="AP26" s="16">
        <v>0.38</v>
      </c>
      <c r="AR26" s="95">
        <v>12.5</v>
      </c>
      <c r="AS26" s="95">
        <v>15</v>
      </c>
      <c r="AT26" s="95">
        <v>16.88</v>
      </c>
      <c r="AU26" s="95">
        <v>20.25</v>
      </c>
      <c r="AV26" s="16">
        <f t="shared" si="5"/>
        <v>0.3501818181818179</v>
      </c>
      <c r="AX26" s="99">
        <v>14.2</v>
      </c>
      <c r="AY26" s="99">
        <v>23</v>
      </c>
      <c r="AZ26" s="99">
        <v>19.74</v>
      </c>
      <c r="BA26" s="99">
        <v>31.97</v>
      </c>
      <c r="BB26" s="16">
        <f t="shared" si="6"/>
        <v>0.39005376344085985</v>
      </c>
      <c r="BD26" s="101">
        <v>11.25</v>
      </c>
      <c r="BE26" s="101">
        <v>15.1</v>
      </c>
      <c r="BF26" s="101">
        <v>15.24375</v>
      </c>
      <c r="BG26" s="101">
        <v>20.4605</v>
      </c>
      <c r="BH26" s="16">
        <f t="shared" si="10"/>
        <v>0.355</v>
      </c>
      <c r="BJ26" s="102">
        <v>11.33</v>
      </c>
      <c r="BK26" s="102">
        <v>27.807</v>
      </c>
      <c r="BL26" s="102">
        <v>15.861999999999998</v>
      </c>
      <c r="BM26" s="102">
        <v>38.92979999999999</v>
      </c>
      <c r="BN26" s="16">
        <v>0.4</v>
      </c>
      <c r="BP26" s="103">
        <v>11</v>
      </c>
      <c r="BQ26" s="103">
        <v>14</v>
      </c>
      <c r="BR26" s="103">
        <f t="shared" si="11"/>
        <v>14.520000000000001</v>
      </c>
      <c r="BS26" s="103">
        <f t="shared" si="11"/>
        <v>18.48</v>
      </c>
      <c r="BT26" s="16">
        <f t="shared" si="7"/>
        <v>0.32000000000000006</v>
      </c>
    </row>
    <row r="27" spans="1:72" ht="14.25">
      <c r="A27" s="3" t="s">
        <v>76</v>
      </c>
      <c r="B27" s="76"/>
      <c r="C27" s="76"/>
      <c r="D27" s="76"/>
      <c r="E27" s="76"/>
      <c r="F27" s="16"/>
      <c r="H27" s="79">
        <v>12</v>
      </c>
      <c r="I27" s="79">
        <v>15</v>
      </c>
      <c r="J27" s="79">
        <f t="shared" si="12"/>
        <v>16.080000000000002</v>
      </c>
      <c r="K27" s="79">
        <f t="shared" si="12"/>
        <v>20.1</v>
      </c>
      <c r="L27" s="16">
        <f t="shared" si="1"/>
        <v>0.3400000000000003</v>
      </c>
      <c r="N27" s="78">
        <v>11</v>
      </c>
      <c r="O27" s="78">
        <v>16</v>
      </c>
      <c r="P27" s="78">
        <v>14.84</v>
      </c>
      <c r="Q27" s="78">
        <v>21.6</v>
      </c>
      <c r="R27" s="16">
        <f t="shared" si="2"/>
        <v>0.3496296296296295</v>
      </c>
      <c r="T27" s="92">
        <v>27.277999999999995</v>
      </c>
      <c r="U27" s="92">
        <v>32.66</v>
      </c>
      <c r="V27" s="92">
        <v>36.72378731286795</v>
      </c>
      <c r="W27" s="92">
        <v>43.86412609335576</v>
      </c>
      <c r="X27" s="16">
        <f t="shared" si="3"/>
        <v>0.34452122870672564</v>
      </c>
      <c r="Z27" s="89">
        <v>12</v>
      </c>
      <c r="AA27" s="89">
        <v>14</v>
      </c>
      <c r="AB27" s="89">
        <v>16.32</v>
      </c>
      <c r="AC27" s="89">
        <v>19.04</v>
      </c>
      <c r="AD27" s="16">
        <f t="shared" si="4"/>
        <v>0.3599999999999999</v>
      </c>
      <c r="AF27" s="90">
        <v>13.75</v>
      </c>
      <c r="AG27" s="90">
        <v>17.6</v>
      </c>
      <c r="AH27" s="90">
        <v>20.21</v>
      </c>
      <c r="AI27" s="90">
        <v>25.87</v>
      </c>
      <c r="AJ27" s="16">
        <f t="shared" si="9"/>
        <v>0.4698564593301435</v>
      </c>
      <c r="AL27" s="91">
        <v>12.5</v>
      </c>
      <c r="AM27" s="91">
        <v>16</v>
      </c>
      <c r="AN27" s="91">
        <f>AL27*1.365</f>
        <v>17.0625</v>
      </c>
      <c r="AO27" s="91">
        <f>AM27*1.365</f>
        <v>21.84</v>
      </c>
      <c r="AP27" s="16">
        <v>0.365</v>
      </c>
      <c r="AR27" s="95">
        <v>13.5</v>
      </c>
      <c r="AS27" s="95">
        <v>15.5</v>
      </c>
      <c r="AT27" s="95">
        <v>18.23</v>
      </c>
      <c r="AU27" s="95">
        <v>20.93</v>
      </c>
      <c r="AV27" s="16">
        <f t="shared" si="5"/>
        <v>0.3503448275862069</v>
      </c>
      <c r="AX27" s="99">
        <v>16.5</v>
      </c>
      <c r="AY27" s="99">
        <v>25</v>
      </c>
      <c r="AZ27" s="99">
        <v>22.94</v>
      </c>
      <c r="BA27" s="99">
        <v>34.75</v>
      </c>
      <c r="BB27" s="16">
        <f t="shared" si="6"/>
        <v>0.39012048192771087</v>
      </c>
      <c r="BD27" s="101">
        <v>11</v>
      </c>
      <c r="BE27" s="101">
        <v>15.3</v>
      </c>
      <c r="BF27" s="101">
        <v>14.905</v>
      </c>
      <c r="BG27" s="101">
        <v>20.7315</v>
      </c>
      <c r="BH27" s="16">
        <f t="shared" si="10"/>
        <v>0.355</v>
      </c>
      <c r="BJ27" s="102">
        <v>12.36</v>
      </c>
      <c r="BK27" s="102">
        <v>34.07449999999999</v>
      </c>
      <c r="BL27" s="102">
        <v>17.304</v>
      </c>
      <c r="BM27" s="102">
        <v>47.70429999999999</v>
      </c>
      <c r="BN27" s="16">
        <v>0.4</v>
      </c>
      <c r="BP27" s="103">
        <v>12</v>
      </c>
      <c r="BQ27" s="103">
        <v>15</v>
      </c>
      <c r="BR27" s="103">
        <f t="shared" si="11"/>
        <v>15.84</v>
      </c>
      <c r="BS27" s="103">
        <f t="shared" si="11"/>
        <v>19.8</v>
      </c>
      <c r="BT27" s="16">
        <f t="shared" si="7"/>
        <v>0.32000000000000006</v>
      </c>
    </row>
    <row r="28" spans="1:72" ht="14.25">
      <c r="A28" s="3" t="s">
        <v>77</v>
      </c>
      <c r="B28" s="76"/>
      <c r="C28" s="76"/>
      <c r="D28" s="76"/>
      <c r="E28" s="76"/>
      <c r="F28" s="16"/>
      <c r="H28" s="79">
        <v>12</v>
      </c>
      <c r="I28" s="79">
        <v>14</v>
      </c>
      <c r="J28" s="79">
        <f t="shared" si="12"/>
        <v>16.080000000000002</v>
      </c>
      <c r="K28" s="79">
        <f t="shared" si="12"/>
        <v>18.76</v>
      </c>
      <c r="L28" s="16">
        <f t="shared" si="1"/>
        <v>0.3400000000000001</v>
      </c>
      <c r="N28" s="78">
        <v>10</v>
      </c>
      <c r="O28" s="78">
        <v>15</v>
      </c>
      <c r="P28" s="78">
        <v>13.5</v>
      </c>
      <c r="Q28" s="78">
        <v>20.24</v>
      </c>
      <c r="R28" s="16">
        <f t="shared" si="2"/>
        <v>0.3495999999999997</v>
      </c>
      <c r="T28" s="92">
        <v>24.7595</v>
      </c>
      <c r="U28" s="92">
        <v>35.8685</v>
      </c>
      <c r="V28" s="92">
        <v>33.38247493481917</v>
      </c>
      <c r="W28" s="92">
        <v>48.12086652018502</v>
      </c>
      <c r="X28" s="16">
        <f t="shared" si="3"/>
        <v>0.3443184907139307</v>
      </c>
      <c r="Z28" s="89">
        <v>10</v>
      </c>
      <c r="AA28" s="89">
        <v>14</v>
      </c>
      <c r="AB28" s="89">
        <v>13.6</v>
      </c>
      <c r="AC28" s="89">
        <v>19.04</v>
      </c>
      <c r="AD28" s="16">
        <f t="shared" si="4"/>
        <v>0.3600000000000001</v>
      </c>
      <c r="AF28" s="90">
        <v>13.75</v>
      </c>
      <c r="AG28" s="90">
        <v>17.6</v>
      </c>
      <c r="AH28" s="90">
        <v>20.21</v>
      </c>
      <c r="AI28" s="90">
        <v>25.87</v>
      </c>
      <c r="AJ28" s="16">
        <f t="shared" si="9"/>
        <v>0.4698564593301435</v>
      </c>
      <c r="AL28" s="91"/>
      <c r="AM28" s="91"/>
      <c r="AN28" s="91"/>
      <c r="AO28" s="91"/>
      <c r="AP28" s="16"/>
      <c r="AR28" s="95">
        <v>14</v>
      </c>
      <c r="AS28" s="95">
        <v>17</v>
      </c>
      <c r="AT28" s="95">
        <v>18.9</v>
      </c>
      <c r="AU28" s="95">
        <v>22.95</v>
      </c>
      <c r="AV28" s="16">
        <f t="shared" si="5"/>
        <v>0.34999999999999987</v>
      </c>
      <c r="AX28" s="99">
        <v>17.5</v>
      </c>
      <c r="AY28" s="99">
        <v>28</v>
      </c>
      <c r="AZ28" s="99">
        <v>24.32</v>
      </c>
      <c r="BA28" s="99">
        <v>38.92</v>
      </c>
      <c r="BB28" s="16">
        <f t="shared" si="6"/>
        <v>0.38989010989010997</v>
      </c>
      <c r="BD28" s="101">
        <v>19.7</v>
      </c>
      <c r="BE28" s="101">
        <v>22</v>
      </c>
      <c r="BF28" s="101">
        <v>26.6935</v>
      </c>
      <c r="BG28" s="101">
        <v>29.81</v>
      </c>
      <c r="BH28" s="16">
        <f t="shared" si="10"/>
        <v>0.355</v>
      </c>
      <c r="BJ28" s="102">
        <v>12.36</v>
      </c>
      <c r="BK28" s="102">
        <v>34.07449999999999</v>
      </c>
      <c r="BL28" s="102">
        <v>17.304</v>
      </c>
      <c r="BM28" s="102">
        <v>47.70429999999999</v>
      </c>
      <c r="BN28" s="16">
        <v>0.4</v>
      </c>
      <c r="BP28" s="103">
        <v>12</v>
      </c>
      <c r="BQ28" s="103">
        <v>16</v>
      </c>
      <c r="BR28" s="103">
        <f t="shared" si="11"/>
        <v>15.84</v>
      </c>
      <c r="BS28" s="103">
        <f t="shared" si="11"/>
        <v>21.12</v>
      </c>
      <c r="BT28" s="16">
        <f t="shared" si="7"/>
        <v>0.32000000000000006</v>
      </c>
    </row>
    <row r="29" spans="1:72" ht="14.25">
      <c r="A29" s="6" t="s">
        <v>78</v>
      </c>
      <c r="B29" s="76"/>
      <c r="C29" s="76"/>
      <c r="D29" s="76"/>
      <c r="E29" s="76"/>
      <c r="F29" s="16"/>
      <c r="H29" s="79">
        <v>18</v>
      </c>
      <c r="I29" s="79">
        <v>24</v>
      </c>
      <c r="J29" s="79">
        <f t="shared" si="12"/>
        <v>24.12</v>
      </c>
      <c r="K29" s="79">
        <f t="shared" si="12"/>
        <v>32.160000000000004</v>
      </c>
      <c r="L29" s="16">
        <f t="shared" si="1"/>
        <v>0.3400000000000001</v>
      </c>
      <c r="N29" s="78">
        <v>11.5</v>
      </c>
      <c r="O29" s="78">
        <v>20</v>
      </c>
      <c r="P29" s="78">
        <v>15.52</v>
      </c>
      <c r="Q29" s="78">
        <v>26.99</v>
      </c>
      <c r="R29" s="16">
        <f t="shared" si="2"/>
        <v>0.34952380952380957</v>
      </c>
      <c r="T29" s="92">
        <v>26.829499999999996</v>
      </c>
      <c r="U29" s="92">
        <v>40.0775</v>
      </c>
      <c r="V29" s="92">
        <v>36.12875908116063</v>
      </c>
      <c r="W29" s="92">
        <v>53.704977617746</v>
      </c>
      <c r="X29" s="16">
        <f t="shared" si="3"/>
        <v>0.34266574048913623</v>
      </c>
      <c r="Z29" s="89">
        <v>14</v>
      </c>
      <c r="AA29" s="89">
        <v>20</v>
      </c>
      <c r="AB29" s="89">
        <v>19.04</v>
      </c>
      <c r="AC29" s="89">
        <v>27.2</v>
      </c>
      <c r="AD29" s="16">
        <f t="shared" si="4"/>
        <v>0.3599999999999999</v>
      </c>
      <c r="AF29" s="90">
        <v>18</v>
      </c>
      <c r="AG29" s="90">
        <v>24</v>
      </c>
      <c r="AH29" s="90">
        <v>26.46</v>
      </c>
      <c r="AI29" s="90">
        <v>35.28</v>
      </c>
      <c r="AJ29" s="16">
        <f t="shared" si="9"/>
        <v>0.47</v>
      </c>
      <c r="AL29" s="91">
        <v>18.5</v>
      </c>
      <c r="AM29" s="91">
        <v>26.5</v>
      </c>
      <c r="AN29" s="91">
        <f>AL29*1.375</f>
        <v>25.4375</v>
      </c>
      <c r="AO29" s="91">
        <f>AM29*1.375</f>
        <v>36.4375</v>
      </c>
      <c r="AP29" s="16">
        <v>0.375</v>
      </c>
      <c r="AR29" s="95">
        <v>14</v>
      </c>
      <c r="AS29" s="95">
        <v>18</v>
      </c>
      <c r="AT29" s="95">
        <v>18.9</v>
      </c>
      <c r="AU29" s="95">
        <v>24.3</v>
      </c>
      <c r="AV29" s="16">
        <f t="shared" si="5"/>
        <v>0.3500000000000001</v>
      </c>
      <c r="AX29" s="99">
        <v>22</v>
      </c>
      <c r="AY29" s="99">
        <v>30</v>
      </c>
      <c r="AZ29" s="99">
        <v>30.8</v>
      </c>
      <c r="BA29" s="99">
        <v>42</v>
      </c>
      <c r="BB29" s="16">
        <f t="shared" si="6"/>
        <v>0.3999999999999999</v>
      </c>
      <c r="BD29" s="101">
        <v>22</v>
      </c>
      <c r="BE29" s="101">
        <v>26.5</v>
      </c>
      <c r="BF29" s="101">
        <v>29.81</v>
      </c>
      <c r="BG29" s="101">
        <v>35.9075</v>
      </c>
      <c r="BH29" s="16">
        <f t="shared" si="10"/>
        <v>0.355</v>
      </c>
      <c r="BJ29" s="102">
        <v>23.319200000000002</v>
      </c>
      <c r="BK29" s="102">
        <v>44.7925</v>
      </c>
      <c r="BL29" s="102">
        <v>31.480920000000005</v>
      </c>
      <c r="BM29" s="102">
        <v>60.469875</v>
      </c>
      <c r="BN29" s="16">
        <v>0.35</v>
      </c>
      <c r="BP29" s="103">
        <v>15</v>
      </c>
      <c r="BQ29" s="103">
        <v>19</v>
      </c>
      <c r="BR29" s="103">
        <f t="shared" si="11"/>
        <v>19.8</v>
      </c>
      <c r="BS29" s="103">
        <f t="shared" si="11"/>
        <v>25.080000000000002</v>
      </c>
      <c r="BT29" s="16">
        <f t="shared" si="7"/>
        <v>0.32000000000000006</v>
      </c>
    </row>
    <row r="30" spans="1:72" ht="14.25">
      <c r="A30" s="3" t="s">
        <v>79</v>
      </c>
      <c r="B30" s="76"/>
      <c r="C30" s="76"/>
      <c r="D30" s="76"/>
      <c r="E30" s="76"/>
      <c r="F30" s="16"/>
      <c r="H30" s="79">
        <v>12</v>
      </c>
      <c r="I30" s="79">
        <v>15</v>
      </c>
      <c r="J30" s="79">
        <f t="shared" si="12"/>
        <v>16.080000000000002</v>
      </c>
      <c r="K30" s="79">
        <f t="shared" si="12"/>
        <v>20.1</v>
      </c>
      <c r="L30" s="16">
        <f t="shared" si="1"/>
        <v>0.3400000000000003</v>
      </c>
      <c r="N30" s="78">
        <v>11.5</v>
      </c>
      <c r="O30" s="78">
        <v>20</v>
      </c>
      <c r="P30" s="78">
        <v>15.52</v>
      </c>
      <c r="Q30" s="78">
        <v>26.99</v>
      </c>
      <c r="R30" s="16">
        <f t="shared" si="2"/>
        <v>0.34952380952380957</v>
      </c>
      <c r="T30" s="92">
        <v>22.954</v>
      </c>
      <c r="U30" s="92">
        <v>33.338499999999996</v>
      </c>
      <c r="V30" s="92">
        <v>30.987104873843567</v>
      </c>
      <c r="W30" s="92">
        <v>44.7642970079899</v>
      </c>
      <c r="X30" s="16">
        <f t="shared" si="3"/>
        <v>0.34567485689627353</v>
      </c>
      <c r="Z30" s="89">
        <v>10</v>
      </c>
      <c r="AA30" s="89">
        <v>14</v>
      </c>
      <c r="AB30" s="89">
        <v>13.6</v>
      </c>
      <c r="AC30" s="89">
        <v>19.04</v>
      </c>
      <c r="AD30" s="16">
        <f t="shared" si="4"/>
        <v>0.3600000000000001</v>
      </c>
      <c r="AF30" s="90">
        <v>13.2</v>
      </c>
      <c r="AG30" s="90">
        <v>16.5</v>
      </c>
      <c r="AH30" s="90">
        <v>19.4</v>
      </c>
      <c r="AI30" s="90">
        <v>24.26</v>
      </c>
      <c r="AJ30" s="16">
        <f t="shared" si="9"/>
        <v>0.47003367003367</v>
      </c>
      <c r="AL30" s="91"/>
      <c r="AM30" s="91"/>
      <c r="AN30" s="91"/>
      <c r="AO30" s="91"/>
      <c r="AP30" s="16"/>
      <c r="AR30" s="95">
        <v>13</v>
      </c>
      <c r="AS30" s="95">
        <v>17</v>
      </c>
      <c r="AT30" s="95">
        <v>17.55</v>
      </c>
      <c r="AU30" s="95">
        <v>22.95</v>
      </c>
      <c r="AV30" s="16">
        <f t="shared" si="5"/>
        <v>0.3500000000000001</v>
      </c>
      <c r="AX30" s="99">
        <v>11.6</v>
      </c>
      <c r="AY30" s="99">
        <v>18</v>
      </c>
      <c r="AZ30" s="99">
        <v>16.12</v>
      </c>
      <c r="BA30" s="99">
        <v>25.02</v>
      </c>
      <c r="BB30" s="16">
        <f t="shared" si="6"/>
        <v>0.3898648648648648</v>
      </c>
      <c r="BD30" s="101">
        <v>27</v>
      </c>
      <c r="BE30" s="101">
        <v>31.5</v>
      </c>
      <c r="BF30" s="101">
        <v>36.585</v>
      </c>
      <c r="BG30" s="101">
        <v>42.6825</v>
      </c>
      <c r="BH30" s="16">
        <f t="shared" si="10"/>
        <v>0.355</v>
      </c>
      <c r="BJ30" s="102">
        <v>12.36</v>
      </c>
      <c r="BK30" s="102">
        <v>22.700999999999997</v>
      </c>
      <c r="BL30" s="102">
        <v>16.686</v>
      </c>
      <c r="BM30" s="102">
        <v>30.646349999999998</v>
      </c>
      <c r="BN30" s="16">
        <v>0.35</v>
      </c>
      <c r="BP30" s="103">
        <v>11</v>
      </c>
      <c r="BQ30" s="103">
        <v>15</v>
      </c>
      <c r="BR30" s="103">
        <f t="shared" si="11"/>
        <v>14.520000000000001</v>
      </c>
      <c r="BS30" s="103">
        <f t="shared" si="11"/>
        <v>19.8</v>
      </c>
      <c r="BT30" s="16">
        <f t="shared" si="7"/>
        <v>0.32000000000000006</v>
      </c>
    </row>
    <row r="31" spans="1:72" ht="14.25">
      <c r="A31" s="6" t="s">
        <v>80</v>
      </c>
      <c r="B31" s="76"/>
      <c r="C31" s="76"/>
      <c r="D31" s="76"/>
      <c r="E31" s="76"/>
      <c r="F31" s="16"/>
      <c r="H31" s="79">
        <v>18</v>
      </c>
      <c r="I31" s="79">
        <v>23</v>
      </c>
      <c r="J31" s="79">
        <f t="shared" si="12"/>
        <v>24.12</v>
      </c>
      <c r="K31" s="79">
        <f t="shared" si="12"/>
        <v>30.82</v>
      </c>
      <c r="L31" s="16">
        <f t="shared" si="1"/>
        <v>0.33999999999999986</v>
      </c>
      <c r="N31" s="78">
        <v>25</v>
      </c>
      <c r="O31" s="78">
        <v>35</v>
      </c>
      <c r="P31" s="78">
        <v>33.74</v>
      </c>
      <c r="Q31" s="78">
        <v>47.23</v>
      </c>
      <c r="R31" s="16">
        <f t="shared" si="2"/>
        <v>0.3494999999999999</v>
      </c>
      <c r="T31" s="92">
        <v>33.23499999999999</v>
      </c>
      <c r="U31" s="92">
        <v>44.229</v>
      </c>
      <c r="V31" s="92">
        <v>44.62698280067282</v>
      </c>
      <c r="W31" s="92">
        <v>59.21280304457527</v>
      </c>
      <c r="X31" s="16">
        <f t="shared" si="3"/>
        <v>0.34049088409129524</v>
      </c>
      <c r="Z31" s="89">
        <v>15</v>
      </c>
      <c r="AA31" s="89">
        <v>23</v>
      </c>
      <c r="AB31" s="89">
        <v>20.4</v>
      </c>
      <c r="AC31" s="89">
        <v>31.28</v>
      </c>
      <c r="AD31" s="16">
        <f t="shared" si="4"/>
        <v>0.3600000000000001</v>
      </c>
      <c r="AF31" s="90">
        <v>19.8</v>
      </c>
      <c r="AG31" s="90">
        <v>23.65</v>
      </c>
      <c r="AH31" s="90">
        <v>29.11</v>
      </c>
      <c r="AI31" s="90">
        <v>34.77</v>
      </c>
      <c r="AJ31" s="16">
        <f t="shared" si="9"/>
        <v>0.4701956271576524</v>
      </c>
      <c r="AL31" s="91"/>
      <c r="AM31" s="91"/>
      <c r="AN31" s="91"/>
      <c r="AO31" s="91"/>
      <c r="AP31" s="16"/>
      <c r="AR31" s="95">
        <v>15</v>
      </c>
      <c r="AS31" s="95">
        <v>18</v>
      </c>
      <c r="AT31" s="95">
        <v>20.25</v>
      </c>
      <c r="AU31" s="95">
        <v>24.3</v>
      </c>
      <c r="AV31" s="16">
        <f t="shared" si="5"/>
        <v>0.34999999999999987</v>
      </c>
      <c r="AX31" s="99">
        <v>16</v>
      </c>
      <c r="AY31" s="99">
        <v>25</v>
      </c>
      <c r="AZ31" s="99">
        <v>22.24</v>
      </c>
      <c r="BA31" s="99">
        <v>34.75</v>
      </c>
      <c r="BB31" s="16">
        <f t="shared" si="6"/>
        <v>0.3899999999999999</v>
      </c>
      <c r="BD31" s="101">
        <v>13</v>
      </c>
      <c r="BE31" s="101">
        <v>20.3</v>
      </c>
      <c r="BF31" s="101">
        <v>17.615</v>
      </c>
      <c r="BG31" s="101">
        <v>27.5065</v>
      </c>
      <c r="BH31" s="16">
        <f t="shared" si="10"/>
        <v>0.355</v>
      </c>
      <c r="BJ31" s="102">
        <v>16.6036</v>
      </c>
      <c r="BK31" s="102">
        <v>27.807</v>
      </c>
      <c r="BL31" s="102">
        <v>23.24504</v>
      </c>
      <c r="BM31" s="102">
        <v>38.92979999999999</v>
      </c>
      <c r="BN31" s="16">
        <v>0.4</v>
      </c>
      <c r="BP31" s="103">
        <v>18</v>
      </c>
      <c r="BQ31" s="103">
        <v>22</v>
      </c>
      <c r="BR31" s="103">
        <f t="shared" si="11"/>
        <v>23.76</v>
      </c>
      <c r="BS31" s="103">
        <f t="shared" si="11"/>
        <v>29.040000000000003</v>
      </c>
      <c r="BT31" s="16">
        <f t="shared" si="7"/>
        <v>0.32000000000000006</v>
      </c>
    </row>
    <row r="32" spans="1:72" ht="14.25">
      <c r="A32" s="3" t="s">
        <v>81</v>
      </c>
      <c r="B32" s="76"/>
      <c r="C32" s="76"/>
      <c r="D32" s="76"/>
      <c r="E32" s="76"/>
      <c r="F32" s="16"/>
      <c r="H32" s="79">
        <v>11.25</v>
      </c>
      <c r="I32" s="79">
        <v>15</v>
      </c>
      <c r="J32" s="79">
        <f t="shared" si="12"/>
        <v>15.075000000000001</v>
      </c>
      <c r="K32" s="79">
        <f t="shared" si="12"/>
        <v>20.1</v>
      </c>
      <c r="L32" s="16">
        <f t="shared" si="1"/>
        <v>0.3400000000000001</v>
      </c>
      <c r="N32" s="78">
        <v>11.5</v>
      </c>
      <c r="O32" s="78">
        <v>14</v>
      </c>
      <c r="P32" s="78">
        <v>15.52</v>
      </c>
      <c r="Q32" s="78">
        <v>18.89</v>
      </c>
      <c r="R32" s="16">
        <f t="shared" si="2"/>
        <v>0.3494117647058823</v>
      </c>
      <c r="T32" s="92">
        <v>22.563</v>
      </c>
      <c r="U32" s="92">
        <v>32.775</v>
      </c>
      <c r="V32" s="92">
        <v>30.468362312867953</v>
      </c>
      <c r="W32" s="92">
        <v>44.01669743481917</v>
      </c>
      <c r="X32" s="16">
        <f t="shared" si="3"/>
        <v>0.34600201936620656</v>
      </c>
      <c r="Z32" s="89">
        <v>10</v>
      </c>
      <c r="AA32" s="89">
        <v>12</v>
      </c>
      <c r="AB32" s="89">
        <v>13.6</v>
      </c>
      <c r="AC32" s="89">
        <v>16.32</v>
      </c>
      <c r="AD32" s="16">
        <f t="shared" si="4"/>
        <v>0.3600000000000001</v>
      </c>
      <c r="AF32" s="90">
        <v>12.38</v>
      </c>
      <c r="AG32" s="90">
        <v>15.4</v>
      </c>
      <c r="AH32" s="90">
        <v>18.2</v>
      </c>
      <c r="AI32" s="90">
        <v>22.64</v>
      </c>
      <c r="AJ32" s="16">
        <f t="shared" si="9"/>
        <v>0.47012239020878344</v>
      </c>
      <c r="AL32" s="91">
        <v>10</v>
      </c>
      <c r="AM32" s="91">
        <v>13.5</v>
      </c>
      <c r="AN32" s="91">
        <f>AL32*1.375</f>
        <v>13.75</v>
      </c>
      <c r="AO32" s="91">
        <f>AM32*1.375</f>
        <v>18.5625</v>
      </c>
      <c r="AP32" s="16">
        <v>0.375</v>
      </c>
      <c r="AR32" s="95">
        <v>12</v>
      </c>
      <c r="AS32" s="95">
        <v>15</v>
      </c>
      <c r="AT32" s="95">
        <v>16.2</v>
      </c>
      <c r="AU32" s="95">
        <v>20.25</v>
      </c>
      <c r="AV32" s="16">
        <f t="shared" si="5"/>
        <v>0.3500000000000001</v>
      </c>
      <c r="AX32" s="99">
        <v>13.5</v>
      </c>
      <c r="AY32" s="99">
        <v>20</v>
      </c>
      <c r="AZ32" s="99">
        <v>18.77</v>
      </c>
      <c r="BA32" s="99">
        <v>27.8</v>
      </c>
      <c r="BB32" s="16">
        <f t="shared" si="6"/>
        <v>0.39014925373134335</v>
      </c>
      <c r="BD32" s="101">
        <v>15.5</v>
      </c>
      <c r="BE32" s="101">
        <v>25.5</v>
      </c>
      <c r="BF32" s="101">
        <v>21.0025</v>
      </c>
      <c r="BG32" s="101">
        <v>34.5525</v>
      </c>
      <c r="BH32" s="16">
        <f t="shared" si="10"/>
        <v>0.3550000000000002</v>
      </c>
      <c r="BJ32" s="102">
        <v>11.5875</v>
      </c>
      <c r="BK32" s="102">
        <v>18.9</v>
      </c>
      <c r="BL32" s="102">
        <v>16.2225</v>
      </c>
      <c r="BM32" s="102">
        <v>26.459999999999997</v>
      </c>
      <c r="BN32" s="16">
        <v>0.4</v>
      </c>
      <c r="BP32" s="103">
        <v>11</v>
      </c>
      <c r="BQ32" s="103">
        <v>15</v>
      </c>
      <c r="BR32" s="103">
        <f t="shared" si="11"/>
        <v>14.520000000000001</v>
      </c>
      <c r="BS32" s="103">
        <f t="shared" si="11"/>
        <v>19.8</v>
      </c>
      <c r="BT32" s="16">
        <f t="shared" si="7"/>
        <v>0.32000000000000006</v>
      </c>
    </row>
    <row r="33" spans="1:72" ht="14.25">
      <c r="A33" s="3" t="s">
        <v>82</v>
      </c>
      <c r="B33" s="76"/>
      <c r="C33" s="76"/>
      <c r="D33" s="76"/>
      <c r="E33" s="76"/>
      <c r="F33" s="16"/>
      <c r="H33" s="79">
        <v>12.25</v>
      </c>
      <c r="I33" s="79">
        <v>16.5</v>
      </c>
      <c r="J33" s="79">
        <f t="shared" si="12"/>
        <v>16.415000000000003</v>
      </c>
      <c r="K33" s="79">
        <f t="shared" si="12"/>
        <v>22.110000000000003</v>
      </c>
      <c r="L33" s="16">
        <f t="shared" si="1"/>
        <v>0.3400000000000003</v>
      </c>
      <c r="N33" s="78">
        <v>12</v>
      </c>
      <c r="O33" s="78">
        <v>15</v>
      </c>
      <c r="P33" s="78">
        <v>16.19</v>
      </c>
      <c r="Q33" s="78">
        <v>20.24</v>
      </c>
      <c r="R33" s="16">
        <f t="shared" si="2"/>
        <v>0.34925925925925916</v>
      </c>
      <c r="T33" s="92">
        <v>25.920999999999996</v>
      </c>
      <c r="U33" s="92">
        <v>37.823499999999996</v>
      </c>
      <c r="V33" s="92">
        <v>34.92344548359966</v>
      </c>
      <c r="W33" s="92">
        <v>50.71457932506306</v>
      </c>
      <c r="X33" s="16">
        <f t="shared" si="3"/>
        <v>0.3434574717609007</v>
      </c>
      <c r="Z33" s="89">
        <v>12</v>
      </c>
      <c r="AA33" s="89">
        <v>14</v>
      </c>
      <c r="AB33" s="89">
        <v>16.32</v>
      </c>
      <c r="AC33" s="89">
        <v>19.04</v>
      </c>
      <c r="AD33" s="16">
        <f t="shared" si="4"/>
        <v>0.3599999999999999</v>
      </c>
      <c r="AF33" s="90">
        <v>13.48</v>
      </c>
      <c r="AG33" s="90">
        <v>16.5</v>
      </c>
      <c r="AH33" s="90">
        <v>19.81</v>
      </c>
      <c r="AI33" s="90">
        <v>24.26</v>
      </c>
      <c r="AJ33" s="16">
        <f t="shared" si="9"/>
        <v>0.46997998665777185</v>
      </c>
      <c r="AL33" s="91">
        <v>12.5</v>
      </c>
      <c r="AM33" s="91">
        <v>16.5</v>
      </c>
      <c r="AN33" s="91">
        <f>AL33*1.375</f>
        <v>17.1875</v>
      </c>
      <c r="AO33" s="91">
        <f>AM33*1.375</f>
        <v>22.6875</v>
      </c>
      <c r="AP33" s="16">
        <v>0.375</v>
      </c>
      <c r="AR33" s="95">
        <v>14</v>
      </c>
      <c r="AS33" s="95">
        <v>16.5</v>
      </c>
      <c r="AT33" s="95">
        <v>18.9</v>
      </c>
      <c r="AU33" s="95">
        <v>22.28</v>
      </c>
      <c r="AV33" s="16">
        <f t="shared" si="5"/>
        <v>0.3501639344262295</v>
      </c>
      <c r="AX33" s="99">
        <v>15.3</v>
      </c>
      <c r="AY33" s="99">
        <v>25</v>
      </c>
      <c r="AZ33" s="99">
        <v>21.28</v>
      </c>
      <c r="BA33" s="99">
        <v>34.75</v>
      </c>
      <c r="BB33" s="16">
        <f t="shared" si="6"/>
        <v>0.39032258064516134</v>
      </c>
      <c r="BD33" s="101">
        <v>18</v>
      </c>
      <c r="BE33" s="101">
        <v>30.5</v>
      </c>
      <c r="BF33" s="101">
        <v>24.39</v>
      </c>
      <c r="BG33" s="101">
        <v>41.3275</v>
      </c>
      <c r="BH33" s="16">
        <f t="shared" si="10"/>
        <v>0.355</v>
      </c>
      <c r="BJ33" s="102">
        <v>12.6175</v>
      </c>
      <c r="BK33" s="102">
        <v>20.15</v>
      </c>
      <c r="BL33" s="102">
        <v>17.664499999999997</v>
      </c>
      <c r="BM33" s="102">
        <v>28.209999999999997</v>
      </c>
      <c r="BN33" s="16">
        <v>0.4</v>
      </c>
      <c r="BP33" s="103">
        <v>12.25</v>
      </c>
      <c r="BQ33" s="103">
        <v>16.25</v>
      </c>
      <c r="BR33" s="103">
        <f t="shared" si="11"/>
        <v>16.17</v>
      </c>
      <c r="BS33" s="103">
        <f t="shared" si="11"/>
        <v>21.45</v>
      </c>
      <c r="BT33" s="16">
        <f t="shared" si="7"/>
        <v>0.32000000000000006</v>
      </c>
    </row>
    <row r="34" spans="1:72" ht="14.25">
      <c r="A34" s="3" t="s">
        <v>83</v>
      </c>
      <c r="B34" s="76"/>
      <c r="C34" s="76"/>
      <c r="D34" s="76"/>
      <c r="E34" s="76"/>
      <c r="F34" s="16"/>
      <c r="H34" s="79">
        <v>13.25</v>
      </c>
      <c r="I34" s="79">
        <v>18</v>
      </c>
      <c r="J34" s="79">
        <f t="shared" si="12"/>
        <v>17.755000000000003</v>
      </c>
      <c r="K34" s="79">
        <f t="shared" si="12"/>
        <v>24.12</v>
      </c>
      <c r="L34" s="16">
        <f t="shared" si="1"/>
        <v>0.3400000000000001</v>
      </c>
      <c r="N34" s="78">
        <v>13</v>
      </c>
      <c r="O34" s="78">
        <v>18</v>
      </c>
      <c r="P34" s="78">
        <v>17.54</v>
      </c>
      <c r="Q34" s="78">
        <v>24.29</v>
      </c>
      <c r="R34" s="16">
        <f t="shared" si="2"/>
        <v>0.34935483870967743</v>
      </c>
      <c r="T34" s="92">
        <v>29.025999999999996</v>
      </c>
      <c r="U34" s="92">
        <v>42.504</v>
      </c>
      <c r="V34" s="92">
        <v>39.04287170311185</v>
      </c>
      <c r="W34" s="92">
        <v>56.92423292262404</v>
      </c>
      <c r="X34" s="16">
        <f t="shared" si="3"/>
        <v>0.3416343439918339</v>
      </c>
      <c r="Z34" s="89">
        <v>14</v>
      </c>
      <c r="AA34" s="89">
        <v>16</v>
      </c>
      <c r="AB34" s="89">
        <v>19.04</v>
      </c>
      <c r="AC34" s="89">
        <v>21.76</v>
      </c>
      <c r="AD34" s="16">
        <f t="shared" si="4"/>
        <v>0.3599999999999999</v>
      </c>
      <c r="AF34" s="90">
        <v>14.58</v>
      </c>
      <c r="AG34" s="90">
        <v>17.6</v>
      </c>
      <c r="AH34" s="90">
        <v>21.43</v>
      </c>
      <c r="AI34" s="90">
        <v>25.87</v>
      </c>
      <c r="AJ34" s="16">
        <f t="shared" si="9"/>
        <v>0.4698570540708513</v>
      </c>
      <c r="AL34" s="91">
        <v>15.21</v>
      </c>
      <c r="AM34" s="91">
        <v>20.21</v>
      </c>
      <c r="AN34" s="91">
        <f>AL34*1.38</f>
        <v>20.9898</v>
      </c>
      <c r="AO34" s="91">
        <f>AM34*1.38</f>
        <v>27.889799999999997</v>
      </c>
      <c r="AP34" s="16">
        <v>0.38</v>
      </c>
      <c r="AR34" s="95">
        <v>16.5</v>
      </c>
      <c r="AS34" s="95">
        <v>20</v>
      </c>
      <c r="AT34" s="95">
        <v>22.28</v>
      </c>
      <c r="AU34" s="95">
        <v>27</v>
      </c>
      <c r="AV34" s="16">
        <f t="shared" si="5"/>
        <v>0.3501369863013699</v>
      </c>
      <c r="AX34" s="99">
        <v>17.5</v>
      </c>
      <c r="AY34" s="99">
        <v>28</v>
      </c>
      <c r="AZ34" s="99">
        <v>24.33</v>
      </c>
      <c r="BA34" s="99">
        <v>38.92</v>
      </c>
      <c r="BB34" s="16">
        <f t="shared" si="6"/>
        <v>0.39010989010989006</v>
      </c>
      <c r="BD34" s="101">
        <v>23</v>
      </c>
      <c r="BE34" s="101">
        <v>35.5</v>
      </c>
      <c r="BF34" s="101">
        <v>31.165</v>
      </c>
      <c r="BG34" s="101">
        <v>48.1025</v>
      </c>
      <c r="BH34" s="16">
        <f t="shared" si="10"/>
        <v>0.355</v>
      </c>
      <c r="BJ34" s="102">
        <v>13.6475</v>
      </c>
      <c r="BK34" s="102">
        <v>24.17</v>
      </c>
      <c r="BL34" s="102">
        <v>19.1065</v>
      </c>
      <c r="BM34" s="102">
        <v>33.838</v>
      </c>
      <c r="BN34" s="16">
        <v>0.4</v>
      </c>
      <c r="BP34" s="103">
        <v>13.5</v>
      </c>
      <c r="BQ34" s="103">
        <v>18</v>
      </c>
      <c r="BR34" s="103">
        <f t="shared" si="11"/>
        <v>17.82</v>
      </c>
      <c r="BS34" s="103">
        <f t="shared" si="11"/>
        <v>23.76</v>
      </c>
      <c r="BT34" s="16">
        <f t="shared" si="7"/>
        <v>0.31999999999999984</v>
      </c>
    </row>
    <row r="35" spans="1:72" ht="14.25">
      <c r="A35" s="3" t="s">
        <v>84</v>
      </c>
      <c r="B35" s="76"/>
      <c r="C35" s="76"/>
      <c r="D35" s="76"/>
      <c r="E35" s="76"/>
      <c r="F35" s="16"/>
      <c r="H35" s="79">
        <v>16</v>
      </c>
      <c r="I35" s="79">
        <v>22</v>
      </c>
      <c r="J35" s="79">
        <f t="shared" si="12"/>
        <v>21.44</v>
      </c>
      <c r="K35" s="79">
        <f t="shared" si="12"/>
        <v>29.48</v>
      </c>
      <c r="L35" s="16">
        <f t="shared" si="1"/>
        <v>0.3400000000000001</v>
      </c>
      <c r="N35" s="78">
        <v>14</v>
      </c>
      <c r="O35" s="78">
        <v>19.5</v>
      </c>
      <c r="P35" s="78">
        <v>18.89</v>
      </c>
      <c r="Q35" s="78">
        <v>26.32</v>
      </c>
      <c r="R35" s="16">
        <f t="shared" si="2"/>
        <v>0.3495522388059702</v>
      </c>
      <c r="T35" s="92">
        <v>23.724499999999995</v>
      </c>
      <c r="U35" s="92">
        <v>33.5685</v>
      </c>
      <c r="V35" s="92">
        <v>32.00933286164843</v>
      </c>
      <c r="W35" s="92">
        <v>45.06943969091673</v>
      </c>
      <c r="X35" s="16">
        <f t="shared" si="3"/>
        <v>0.34534362928394713</v>
      </c>
      <c r="Z35" s="89">
        <v>16</v>
      </c>
      <c r="AA35" s="89">
        <v>18</v>
      </c>
      <c r="AB35" s="89">
        <v>21.76</v>
      </c>
      <c r="AC35" s="89">
        <v>24.48</v>
      </c>
      <c r="AD35" s="16">
        <f t="shared" si="4"/>
        <v>0.3600000000000001</v>
      </c>
      <c r="AF35" s="90">
        <v>18</v>
      </c>
      <c r="AG35" s="90">
        <v>21</v>
      </c>
      <c r="AH35" s="90">
        <v>26.46</v>
      </c>
      <c r="AI35" s="90">
        <v>30.869999999999997</v>
      </c>
      <c r="AJ35" s="16">
        <f t="shared" si="9"/>
        <v>0.47</v>
      </c>
      <c r="AL35" s="91"/>
      <c r="AM35" s="91"/>
      <c r="AN35" s="91"/>
      <c r="AO35" s="91"/>
      <c r="AP35" s="16"/>
      <c r="AR35" s="95">
        <v>15</v>
      </c>
      <c r="AS35" s="95">
        <v>19</v>
      </c>
      <c r="AT35" s="95">
        <v>20.25</v>
      </c>
      <c r="AU35" s="95">
        <v>25.65</v>
      </c>
      <c r="AV35" s="16">
        <f t="shared" si="5"/>
        <v>0.34999999999999987</v>
      </c>
      <c r="AX35" s="99">
        <v>14.5</v>
      </c>
      <c r="AY35" s="99">
        <v>25</v>
      </c>
      <c r="AZ35" s="99">
        <v>20.16</v>
      </c>
      <c r="BA35" s="99">
        <v>34.75</v>
      </c>
      <c r="BB35" s="16">
        <f t="shared" si="6"/>
        <v>0.39012658227848096</v>
      </c>
      <c r="BD35" s="101">
        <v>16</v>
      </c>
      <c r="BE35" s="101">
        <v>23</v>
      </c>
      <c r="BF35" s="101">
        <v>21.68</v>
      </c>
      <c r="BG35" s="101">
        <v>31.165</v>
      </c>
      <c r="BH35" s="16">
        <f t="shared" si="10"/>
        <v>0.355</v>
      </c>
      <c r="BJ35" s="102">
        <v>14.42</v>
      </c>
      <c r="BK35" s="102">
        <v>27.807</v>
      </c>
      <c r="BL35" s="102">
        <v>20.188</v>
      </c>
      <c r="BM35" s="102">
        <v>38.92979999999999</v>
      </c>
      <c r="BN35" s="16">
        <v>0.4</v>
      </c>
      <c r="BP35" s="103">
        <v>24</v>
      </c>
      <c r="BQ35" s="103">
        <v>27</v>
      </c>
      <c r="BR35" s="103">
        <f t="shared" si="11"/>
        <v>31.68</v>
      </c>
      <c r="BS35" s="103">
        <f t="shared" si="11"/>
        <v>35.64</v>
      </c>
      <c r="BT35" s="16">
        <f t="shared" si="7"/>
        <v>0.31999999999999984</v>
      </c>
    </row>
    <row r="36" spans="1:72" ht="14.25">
      <c r="A36" s="3" t="s">
        <v>85</v>
      </c>
      <c r="B36" s="76"/>
      <c r="C36" s="76"/>
      <c r="D36" s="76"/>
      <c r="E36" s="76"/>
      <c r="F36" s="16"/>
      <c r="H36" s="79">
        <v>18</v>
      </c>
      <c r="I36" s="79">
        <v>29</v>
      </c>
      <c r="J36" s="79">
        <f t="shared" si="12"/>
        <v>24.12</v>
      </c>
      <c r="K36" s="79">
        <f t="shared" si="12"/>
        <v>38.86</v>
      </c>
      <c r="L36" s="16">
        <f t="shared" si="1"/>
        <v>0.3400000000000001</v>
      </c>
      <c r="N36" s="78">
        <v>16</v>
      </c>
      <c r="O36" s="78">
        <v>21.5</v>
      </c>
      <c r="P36" s="78">
        <v>21.59</v>
      </c>
      <c r="Q36" s="78">
        <v>29.01</v>
      </c>
      <c r="R36" s="16">
        <f t="shared" si="2"/>
        <v>0.3493333333333333</v>
      </c>
      <c r="T36" s="92">
        <v>25.897999999999996</v>
      </c>
      <c r="U36" s="92">
        <v>36.765499999999996</v>
      </c>
      <c r="V36" s="92">
        <v>34.89293121530697</v>
      </c>
      <c r="W36" s="92">
        <v>49.31092298359965</v>
      </c>
      <c r="X36" s="16">
        <f t="shared" si="3"/>
        <v>0.343746426530702</v>
      </c>
      <c r="Z36" s="89">
        <v>18</v>
      </c>
      <c r="AA36" s="89">
        <v>20</v>
      </c>
      <c r="AB36" s="89">
        <v>24.48</v>
      </c>
      <c r="AC36" s="89">
        <v>27.2</v>
      </c>
      <c r="AD36" s="16">
        <f t="shared" si="4"/>
        <v>0.3600000000000001</v>
      </c>
      <c r="AF36" s="90">
        <v>20</v>
      </c>
      <c r="AG36" s="90">
        <v>23</v>
      </c>
      <c r="AH36" s="90">
        <v>29.4</v>
      </c>
      <c r="AI36" s="90">
        <v>33.81</v>
      </c>
      <c r="AJ36" s="16">
        <f t="shared" si="9"/>
        <v>0.47</v>
      </c>
      <c r="AL36" s="91"/>
      <c r="AM36" s="91"/>
      <c r="AN36" s="91"/>
      <c r="AO36" s="91"/>
      <c r="AP36" s="16"/>
      <c r="AR36" s="95">
        <v>16.5</v>
      </c>
      <c r="AS36" s="95">
        <v>20</v>
      </c>
      <c r="AT36" s="95">
        <v>22.28</v>
      </c>
      <c r="AU36" s="95">
        <v>27</v>
      </c>
      <c r="AV36" s="16">
        <f t="shared" si="5"/>
        <v>0.3501369863013699</v>
      </c>
      <c r="AX36" s="99">
        <v>17</v>
      </c>
      <c r="AY36" s="99">
        <v>28</v>
      </c>
      <c r="AZ36" s="99">
        <v>23.63</v>
      </c>
      <c r="BA36" s="99">
        <v>38.92</v>
      </c>
      <c r="BB36" s="16">
        <f t="shared" si="6"/>
        <v>0.3899999999999999</v>
      </c>
      <c r="BD36" s="101">
        <v>18.55</v>
      </c>
      <c r="BE36" s="101">
        <v>27.75</v>
      </c>
      <c r="BF36" s="101">
        <v>25.13525</v>
      </c>
      <c r="BG36" s="101">
        <v>37.60125</v>
      </c>
      <c r="BH36" s="16">
        <f t="shared" si="10"/>
        <v>0.355</v>
      </c>
      <c r="BJ36" s="102">
        <v>16.2</v>
      </c>
      <c r="BK36" s="102">
        <v>30.2</v>
      </c>
      <c r="BL36" s="102">
        <v>22.679999999999996</v>
      </c>
      <c r="BM36" s="102">
        <v>42.279999999999994</v>
      </c>
      <c r="BN36" s="16">
        <v>0.4</v>
      </c>
      <c r="BP36" s="103">
        <v>27</v>
      </c>
      <c r="BQ36" s="103">
        <v>30</v>
      </c>
      <c r="BR36" s="103">
        <f t="shared" si="11"/>
        <v>35.64</v>
      </c>
      <c r="BS36" s="103">
        <f t="shared" si="11"/>
        <v>39.6</v>
      </c>
      <c r="BT36" s="16">
        <f t="shared" si="7"/>
        <v>0.32000000000000006</v>
      </c>
    </row>
    <row r="37" spans="1:72" ht="14.25">
      <c r="A37" s="6" t="s">
        <v>86</v>
      </c>
      <c r="B37" s="76"/>
      <c r="C37" s="76"/>
      <c r="D37" s="76"/>
      <c r="E37" s="76"/>
      <c r="F37" s="16"/>
      <c r="H37" s="79">
        <v>20</v>
      </c>
      <c r="I37" s="79">
        <v>34</v>
      </c>
      <c r="J37" s="79">
        <f t="shared" si="12"/>
        <v>26.8</v>
      </c>
      <c r="K37" s="79">
        <f t="shared" si="12"/>
        <v>45.56</v>
      </c>
      <c r="L37" s="16">
        <f t="shared" si="1"/>
        <v>0.3400000000000001</v>
      </c>
      <c r="N37" s="78">
        <v>18</v>
      </c>
      <c r="O37" s="78">
        <v>23.5</v>
      </c>
      <c r="P37" s="78">
        <v>24.29</v>
      </c>
      <c r="Q37" s="78">
        <v>31.71</v>
      </c>
      <c r="R37" s="16">
        <f t="shared" si="2"/>
        <v>0.3493975903614457</v>
      </c>
      <c r="T37" s="92">
        <v>28.025499999999997</v>
      </c>
      <c r="U37" s="92">
        <v>39.893499999999996</v>
      </c>
      <c r="V37" s="92">
        <v>37.715501032380146</v>
      </c>
      <c r="W37" s="92">
        <v>53.46086347140453</v>
      </c>
      <c r="X37" s="16">
        <f t="shared" si="3"/>
        <v>0.3424279583589964</v>
      </c>
      <c r="Z37" s="89">
        <v>20</v>
      </c>
      <c r="AA37" s="89">
        <v>22</v>
      </c>
      <c r="AB37" s="89">
        <v>27.2</v>
      </c>
      <c r="AC37" s="89">
        <v>29.92</v>
      </c>
      <c r="AD37" s="16">
        <f t="shared" si="4"/>
        <v>0.3600000000000001</v>
      </c>
      <c r="AF37" s="90">
        <v>22</v>
      </c>
      <c r="AG37" s="90">
        <v>25</v>
      </c>
      <c r="AH37" s="90">
        <v>32.34</v>
      </c>
      <c r="AI37" s="90">
        <v>36.75</v>
      </c>
      <c r="AJ37" s="16">
        <f t="shared" si="9"/>
        <v>0.47</v>
      </c>
      <c r="AL37" s="91"/>
      <c r="AM37" s="91"/>
      <c r="AN37" s="91"/>
      <c r="AO37" s="91"/>
      <c r="AP37" s="16"/>
      <c r="AR37" s="95">
        <v>17.5</v>
      </c>
      <c r="AS37" s="95">
        <v>22</v>
      </c>
      <c r="AT37" s="95">
        <v>23.63</v>
      </c>
      <c r="AU37" s="95">
        <v>29.7</v>
      </c>
      <c r="AV37" s="16">
        <f t="shared" si="5"/>
        <v>0.3501265822784809</v>
      </c>
      <c r="AX37" s="99">
        <v>20</v>
      </c>
      <c r="AY37" s="99">
        <v>34</v>
      </c>
      <c r="AZ37" s="99">
        <v>29</v>
      </c>
      <c r="BA37" s="99">
        <v>49.3</v>
      </c>
      <c r="BB37" s="16">
        <f t="shared" si="6"/>
        <v>0.44999999999999996</v>
      </c>
      <c r="BD37" s="101">
        <v>21.3</v>
      </c>
      <c r="BE37" s="101">
        <v>31.8</v>
      </c>
      <c r="BF37" s="101">
        <v>28.8615</v>
      </c>
      <c r="BG37" s="101">
        <v>43.089</v>
      </c>
      <c r="BH37" s="16">
        <f t="shared" si="10"/>
        <v>0.355</v>
      </c>
      <c r="BJ37" s="102">
        <v>17.51</v>
      </c>
      <c r="BK37" s="102">
        <v>32.372499999999995</v>
      </c>
      <c r="BL37" s="102">
        <v>24.514</v>
      </c>
      <c r="BM37" s="102">
        <v>45.32149999999999</v>
      </c>
      <c r="BN37" s="16">
        <v>0.4</v>
      </c>
      <c r="BP37" s="103">
        <v>30</v>
      </c>
      <c r="BQ37" s="103">
        <v>36</v>
      </c>
      <c r="BR37" s="103">
        <f t="shared" si="11"/>
        <v>39.6</v>
      </c>
      <c r="BS37" s="103">
        <f t="shared" si="11"/>
        <v>47.52</v>
      </c>
      <c r="BT37" s="16">
        <f t="shared" si="7"/>
        <v>0.32000000000000006</v>
      </c>
    </row>
    <row r="38" spans="1:72" ht="14.25">
      <c r="A38" s="3" t="s">
        <v>87</v>
      </c>
      <c r="B38" s="76"/>
      <c r="C38" s="76"/>
      <c r="D38" s="76"/>
      <c r="E38" s="76"/>
      <c r="F38" s="16"/>
      <c r="H38" s="79">
        <v>15</v>
      </c>
      <c r="I38" s="79">
        <v>20</v>
      </c>
      <c r="J38" s="79">
        <f t="shared" si="12"/>
        <v>20.1</v>
      </c>
      <c r="K38" s="79">
        <f t="shared" si="12"/>
        <v>26.8</v>
      </c>
      <c r="L38" s="16">
        <f t="shared" si="1"/>
        <v>0.3400000000000001</v>
      </c>
      <c r="N38" s="78">
        <v>40</v>
      </c>
      <c r="O38" s="78">
        <v>60</v>
      </c>
      <c r="P38" s="78">
        <v>53.98</v>
      </c>
      <c r="Q38" s="78">
        <v>80.97</v>
      </c>
      <c r="R38" s="16">
        <f t="shared" si="2"/>
        <v>0.3494999999999999</v>
      </c>
      <c r="T38" s="92">
        <v>40.25</v>
      </c>
      <c r="U38" s="92">
        <v>45.137499999999996</v>
      </c>
      <c r="V38" s="92">
        <v>53.93</v>
      </c>
      <c r="W38" s="92">
        <v>60.41811664213624</v>
      </c>
      <c r="X38" s="16">
        <f t="shared" si="3"/>
        <v>0.3391669347637096</v>
      </c>
      <c r="Z38" s="89">
        <v>18</v>
      </c>
      <c r="AA38" s="89">
        <v>20</v>
      </c>
      <c r="AB38" s="89">
        <v>24.48</v>
      </c>
      <c r="AC38" s="89">
        <v>27.2</v>
      </c>
      <c r="AD38" s="16">
        <f t="shared" si="4"/>
        <v>0.3600000000000001</v>
      </c>
      <c r="AF38" s="90">
        <v>16</v>
      </c>
      <c r="AG38" s="90">
        <v>20</v>
      </c>
      <c r="AH38" s="90">
        <v>23.52</v>
      </c>
      <c r="AI38" s="90">
        <v>29.4</v>
      </c>
      <c r="AJ38" s="16">
        <f t="shared" si="9"/>
        <v>0.47</v>
      </c>
      <c r="AL38" s="91"/>
      <c r="AM38" s="91"/>
      <c r="AN38" s="91"/>
      <c r="AO38" s="91"/>
      <c r="AP38" s="16"/>
      <c r="AR38" s="95">
        <v>17</v>
      </c>
      <c r="AS38" s="95">
        <v>23</v>
      </c>
      <c r="AT38" s="95">
        <v>22.95</v>
      </c>
      <c r="AU38" s="95">
        <v>31.05</v>
      </c>
      <c r="AV38" s="16">
        <f t="shared" si="5"/>
        <v>0.3500000000000001</v>
      </c>
      <c r="AX38" s="99">
        <v>20</v>
      </c>
      <c r="AY38" s="99">
        <v>30</v>
      </c>
      <c r="AZ38" s="99">
        <v>27.8</v>
      </c>
      <c r="BA38" s="99">
        <v>41.7</v>
      </c>
      <c r="BB38" s="16">
        <f t="shared" si="6"/>
        <v>0.3899999999999999</v>
      </c>
      <c r="BD38" s="101">
        <v>15</v>
      </c>
      <c r="BE38" s="101">
        <v>18.6</v>
      </c>
      <c r="BF38" s="101">
        <v>20.325</v>
      </c>
      <c r="BG38" s="101">
        <v>25.203000000000003</v>
      </c>
      <c r="BH38" s="16">
        <f t="shared" si="10"/>
        <v>0.3550000000000002</v>
      </c>
      <c r="BJ38" s="102"/>
      <c r="BK38" s="102"/>
      <c r="BL38" s="102"/>
      <c r="BM38" s="102"/>
      <c r="BN38" s="16"/>
      <c r="BP38" s="103">
        <v>14</v>
      </c>
      <c r="BQ38" s="103">
        <v>17</v>
      </c>
      <c r="BR38" s="103">
        <f t="shared" si="11"/>
        <v>18.48</v>
      </c>
      <c r="BS38" s="103">
        <f t="shared" si="11"/>
        <v>22.44</v>
      </c>
      <c r="BT38" s="16">
        <f t="shared" si="7"/>
        <v>0.32000000000000006</v>
      </c>
    </row>
    <row r="39" spans="1:72" ht="14.25">
      <c r="A39" s="24" t="s">
        <v>88</v>
      </c>
      <c r="B39" s="168"/>
      <c r="C39" s="169"/>
      <c r="D39" s="169"/>
      <c r="E39" s="169"/>
      <c r="F39" s="170"/>
      <c r="H39" s="168"/>
      <c r="I39" s="169"/>
      <c r="J39" s="169"/>
      <c r="K39" s="169"/>
      <c r="L39" s="170"/>
      <c r="N39" s="168"/>
      <c r="O39" s="169"/>
      <c r="P39" s="169"/>
      <c r="Q39" s="169"/>
      <c r="R39" s="170"/>
      <c r="T39" s="168"/>
      <c r="U39" s="169"/>
      <c r="V39" s="169"/>
      <c r="W39" s="169"/>
      <c r="X39" s="170"/>
      <c r="Z39" s="168"/>
      <c r="AA39" s="169"/>
      <c r="AB39" s="169"/>
      <c r="AC39" s="169"/>
      <c r="AD39" s="170"/>
      <c r="AF39" s="168"/>
      <c r="AG39" s="169"/>
      <c r="AH39" s="169"/>
      <c r="AI39" s="169"/>
      <c r="AJ39" s="170"/>
      <c r="AL39" s="168"/>
      <c r="AM39" s="169"/>
      <c r="AN39" s="169"/>
      <c r="AO39" s="169"/>
      <c r="AP39" s="170"/>
      <c r="AR39" s="168"/>
      <c r="AS39" s="169"/>
      <c r="AT39" s="169"/>
      <c r="AU39" s="169"/>
      <c r="AV39" s="170"/>
      <c r="AX39" s="168"/>
      <c r="AY39" s="169"/>
      <c r="AZ39" s="169"/>
      <c r="BA39" s="169"/>
      <c r="BB39" s="170"/>
      <c r="BD39" s="168"/>
      <c r="BE39" s="169"/>
      <c r="BF39" s="169"/>
      <c r="BG39" s="169"/>
      <c r="BH39" s="170"/>
      <c r="BJ39" s="168"/>
      <c r="BK39" s="169"/>
      <c r="BL39" s="169"/>
      <c r="BM39" s="169"/>
      <c r="BN39" s="170"/>
      <c r="BP39" s="168"/>
      <c r="BQ39" s="169"/>
      <c r="BR39" s="169"/>
      <c r="BS39" s="169"/>
      <c r="BT39" s="170"/>
    </row>
    <row r="40" spans="1:72" ht="14.25">
      <c r="A40" s="3" t="s">
        <v>89</v>
      </c>
      <c r="B40" s="76"/>
      <c r="C40" s="76"/>
      <c r="D40" s="76"/>
      <c r="E40" s="76"/>
      <c r="F40" s="16"/>
      <c r="H40" s="79">
        <v>9</v>
      </c>
      <c r="I40" s="79">
        <v>12</v>
      </c>
      <c r="J40" s="79">
        <f aca="true" t="shared" si="13" ref="J40:K47">H40*1.34</f>
        <v>12.06</v>
      </c>
      <c r="K40" s="79">
        <f t="shared" si="13"/>
        <v>16.080000000000002</v>
      </c>
      <c r="L40" s="16">
        <f t="shared" si="1"/>
        <v>0.3400000000000001</v>
      </c>
      <c r="N40" s="78">
        <v>9</v>
      </c>
      <c r="O40" s="78">
        <v>13</v>
      </c>
      <c r="P40" s="78">
        <v>12.15</v>
      </c>
      <c r="Q40" s="78">
        <v>17.54</v>
      </c>
      <c r="R40" s="16">
        <f t="shared" si="2"/>
        <v>0.3495454545454544</v>
      </c>
      <c r="T40" s="92">
        <v>12.5235</v>
      </c>
      <c r="U40" s="92">
        <v>15.743499999999997</v>
      </c>
      <c r="V40" s="92">
        <v>17.10820944491169</v>
      </c>
      <c r="W40" s="92">
        <v>21.397877737594612</v>
      </c>
      <c r="X40" s="16">
        <f t="shared" si="3"/>
        <v>0.36222758631996</v>
      </c>
      <c r="Z40" s="89">
        <v>9</v>
      </c>
      <c r="AA40" s="89">
        <v>10.25</v>
      </c>
      <c r="AB40" s="89">
        <v>12.24</v>
      </c>
      <c r="AC40" s="89">
        <v>13.94</v>
      </c>
      <c r="AD40" s="16">
        <f t="shared" si="4"/>
        <v>0.3599999999999999</v>
      </c>
      <c r="AF40" s="90"/>
      <c r="AG40" s="90"/>
      <c r="AH40" s="90"/>
      <c r="AI40" s="90"/>
      <c r="AJ40" s="16"/>
      <c r="AL40" s="91">
        <v>9.5</v>
      </c>
      <c r="AM40" s="91">
        <v>12.5</v>
      </c>
      <c r="AN40" s="91">
        <f>AL40*1.35</f>
        <v>12.825000000000001</v>
      </c>
      <c r="AO40" s="91">
        <f>AM40*1.35</f>
        <v>16.875</v>
      </c>
      <c r="AP40" s="16">
        <f aca="true" t="shared" si="14" ref="AP40:AP47">((AN40+AO40)/(AL40+AM40)-1)</f>
        <v>0.3500000000000001</v>
      </c>
      <c r="AR40" s="95">
        <v>10</v>
      </c>
      <c r="AS40" s="95">
        <v>12.5</v>
      </c>
      <c r="AT40" s="95">
        <v>13.5</v>
      </c>
      <c r="AU40" s="95">
        <v>16.88</v>
      </c>
      <c r="AV40" s="16">
        <f t="shared" si="5"/>
        <v>0.3502222222222222</v>
      </c>
      <c r="AX40" s="99">
        <v>10</v>
      </c>
      <c r="AY40" s="99">
        <v>15</v>
      </c>
      <c r="AZ40" s="99">
        <v>14</v>
      </c>
      <c r="BA40" s="99">
        <v>21</v>
      </c>
      <c r="BB40" s="16">
        <f t="shared" si="6"/>
        <v>0.3999999999999999</v>
      </c>
      <c r="BD40" s="101">
        <v>9.5</v>
      </c>
      <c r="BE40" s="101">
        <v>10.8</v>
      </c>
      <c r="BF40" s="101">
        <v>13.015</v>
      </c>
      <c r="BG40" s="101">
        <v>14.796000000000003</v>
      </c>
      <c r="BH40" s="16">
        <f t="shared" si="10"/>
        <v>0.3700000000000001</v>
      </c>
      <c r="BJ40" s="102"/>
      <c r="BK40" s="102"/>
      <c r="BL40" s="102"/>
      <c r="BM40" s="102"/>
      <c r="BN40" s="16"/>
      <c r="BP40" s="103">
        <v>8.5</v>
      </c>
      <c r="BQ40" s="103">
        <v>12</v>
      </c>
      <c r="BR40" s="103">
        <f aca="true" t="shared" si="15" ref="BR40:BS47">BP40*1.32</f>
        <v>11.22</v>
      </c>
      <c r="BS40" s="103">
        <f t="shared" si="15"/>
        <v>15.84</v>
      </c>
      <c r="BT40" s="16">
        <f t="shared" si="7"/>
        <v>0.32000000000000006</v>
      </c>
    </row>
    <row r="41" spans="1:72" ht="14.25">
      <c r="A41" s="6" t="s">
        <v>90</v>
      </c>
      <c r="B41" s="76"/>
      <c r="C41" s="76"/>
      <c r="D41" s="76"/>
      <c r="E41" s="76"/>
      <c r="F41" s="16"/>
      <c r="H41" s="79">
        <v>10</v>
      </c>
      <c r="I41" s="79">
        <v>13</v>
      </c>
      <c r="J41" s="79">
        <f t="shared" si="13"/>
        <v>13.4</v>
      </c>
      <c r="K41" s="79">
        <f t="shared" si="13"/>
        <v>17.42</v>
      </c>
      <c r="L41" s="16">
        <f t="shared" si="1"/>
        <v>0.3400000000000001</v>
      </c>
      <c r="N41" s="78">
        <v>8.5</v>
      </c>
      <c r="O41" s="78">
        <v>12.5</v>
      </c>
      <c r="P41" s="78">
        <v>11.47</v>
      </c>
      <c r="Q41" s="78">
        <v>16.87</v>
      </c>
      <c r="R41" s="16">
        <f t="shared" si="2"/>
        <v>0.3495238095238098</v>
      </c>
      <c r="T41" s="92">
        <v>12.960499999999998</v>
      </c>
      <c r="U41" s="92">
        <v>16.8475</v>
      </c>
      <c r="V41" s="92">
        <v>17.690378713204368</v>
      </c>
      <c r="W41" s="92">
        <v>22.868621152228762</v>
      </c>
      <c r="X41" s="16">
        <f t="shared" si="3"/>
        <v>0.36067498206632886</v>
      </c>
      <c r="Z41" s="89">
        <v>10</v>
      </c>
      <c r="AA41" s="89">
        <v>12</v>
      </c>
      <c r="AB41" s="89">
        <v>13.6</v>
      </c>
      <c r="AC41" s="89">
        <v>16.32</v>
      </c>
      <c r="AD41" s="16">
        <f t="shared" si="4"/>
        <v>0.3600000000000001</v>
      </c>
      <c r="AF41" s="90"/>
      <c r="AG41" s="90"/>
      <c r="AH41" s="90"/>
      <c r="AI41" s="90"/>
      <c r="AJ41" s="16"/>
      <c r="AL41" s="91">
        <v>9</v>
      </c>
      <c r="AM41" s="91">
        <v>12</v>
      </c>
      <c r="AN41" s="91">
        <f aca="true" t="shared" si="16" ref="AN41:AO47">AL41*1.35</f>
        <v>12.15</v>
      </c>
      <c r="AO41" s="91">
        <f t="shared" si="16"/>
        <v>16.200000000000003</v>
      </c>
      <c r="AP41" s="16">
        <f t="shared" si="14"/>
        <v>0.3500000000000001</v>
      </c>
      <c r="AR41" s="95">
        <v>10</v>
      </c>
      <c r="AS41" s="95">
        <v>12.5</v>
      </c>
      <c r="AT41" s="95">
        <v>13.5</v>
      </c>
      <c r="AU41" s="95">
        <v>16.88</v>
      </c>
      <c r="AV41" s="16">
        <f t="shared" si="5"/>
        <v>0.3502222222222222</v>
      </c>
      <c r="AX41" s="99">
        <v>9.5</v>
      </c>
      <c r="AY41" s="99">
        <v>12</v>
      </c>
      <c r="AZ41" s="99">
        <v>13.3</v>
      </c>
      <c r="BA41" s="99">
        <v>16.8</v>
      </c>
      <c r="BB41" s="16">
        <f t="shared" si="6"/>
        <v>0.40000000000000013</v>
      </c>
      <c r="BD41" s="101">
        <v>10</v>
      </c>
      <c r="BE41" s="101">
        <v>12.1</v>
      </c>
      <c r="BF41" s="101">
        <v>13.700000000000001</v>
      </c>
      <c r="BG41" s="101">
        <v>16.577</v>
      </c>
      <c r="BH41" s="16">
        <f t="shared" si="10"/>
        <v>0.3699999999999999</v>
      </c>
      <c r="BJ41" s="102">
        <v>8.4975</v>
      </c>
      <c r="BK41" s="102">
        <v>14.179499999999999</v>
      </c>
      <c r="BL41" s="102">
        <v>11.8965</v>
      </c>
      <c r="BM41" s="102">
        <v>19.8513</v>
      </c>
      <c r="BN41" s="16">
        <v>0.4</v>
      </c>
      <c r="BP41" s="103">
        <v>9.5</v>
      </c>
      <c r="BQ41" s="103">
        <v>13</v>
      </c>
      <c r="BR41" s="103">
        <f t="shared" si="15"/>
        <v>12.540000000000001</v>
      </c>
      <c r="BS41" s="103">
        <f t="shared" si="15"/>
        <v>17.16</v>
      </c>
      <c r="BT41" s="16">
        <f t="shared" si="7"/>
        <v>0.32000000000000006</v>
      </c>
    </row>
    <row r="42" spans="1:72" ht="14.25">
      <c r="A42" s="6" t="s">
        <v>91</v>
      </c>
      <c r="B42" s="76"/>
      <c r="C42" s="76"/>
      <c r="D42" s="76"/>
      <c r="E42" s="76"/>
      <c r="F42" s="16"/>
      <c r="H42" s="79">
        <v>8.57</v>
      </c>
      <c r="I42" s="79">
        <v>12.18</v>
      </c>
      <c r="J42" s="79">
        <f t="shared" si="13"/>
        <v>11.4838</v>
      </c>
      <c r="K42" s="79">
        <f t="shared" si="13"/>
        <v>16.3212</v>
      </c>
      <c r="L42" s="16">
        <f t="shared" si="1"/>
        <v>0.3400000000000001</v>
      </c>
      <c r="N42" s="78">
        <v>8.5</v>
      </c>
      <c r="O42" s="78">
        <v>12.5</v>
      </c>
      <c r="P42" s="78">
        <v>11.47</v>
      </c>
      <c r="Q42" s="78">
        <v>16.87</v>
      </c>
      <c r="R42" s="16">
        <f t="shared" si="2"/>
        <v>0.3495238095238098</v>
      </c>
      <c r="T42" s="92">
        <v>15.179999999999998</v>
      </c>
      <c r="U42" s="92">
        <v>20.297499999999996</v>
      </c>
      <c r="V42" s="92">
        <v>20.6471857863751</v>
      </c>
      <c r="W42" s="92">
        <v>27.462706886038678</v>
      </c>
      <c r="X42" s="16">
        <f t="shared" si="3"/>
        <v>0.356067723836623</v>
      </c>
      <c r="Z42" s="89">
        <v>10</v>
      </c>
      <c r="AA42" s="89">
        <v>12</v>
      </c>
      <c r="AB42" s="89">
        <v>13.6</v>
      </c>
      <c r="AC42" s="89">
        <v>16.32</v>
      </c>
      <c r="AD42" s="16">
        <f t="shared" si="4"/>
        <v>0.3600000000000001</v>
      </c>
      <c r="AF42" s="90"/>
      <c r="AG42" s="90"/>
      <c r="AH42" s="90"/>
      <c r="AI42" s="90"/>
      <c r="AJ42" s="16"/>
      <c r="AL42" s="91">
        <v>9</v>
      </c>
      <c r="AM42" s="91">
        <v>12</v>
      </c>
      <c r="AN42" s="91">
        <f t="shared" si="16"/>
        <v>12.15</v>
      </c>
      <c r="AO42" s="91">
        <f t="shared" si="16"/>
        <v>16.200000000000003</v>
      </c>
      <c r="AP42" s="16">
        <f t="shared" si="14"/>
        <v>0.3500000000000001</v>
      </c>
      <c r="AR42" s="95">
        <v>10</v>
      </c>
      <c r="AS42" s="95">
        <v>12.5</v>
      </c>
      <c r="AT42" s="95">
        <v>13.5</v>
      </c>
      <c r="AU42" s="95">
        <v>16.88</v>
      </c>
      <c r="AV42" s="16">
        <f t="shared" si="5"/>
        <v>0.3502222222222222</v>
      </c>
      <c r="AX42" s="99">
        <v>10</v>
      </c>
      <c r="AY42" s="99">
        <v>15</v>
      </c>
      <c r="AZ42" s="99">
        <v>14</v>
      </c>
      <c r="BA42" s="99">
        <v>21</v>
      </c>
      <c r="BB42" s="16">
        <f t="shared" si="6"/>
        <v>0.3999999999999999</v>
      </c>
      <c r="BD42" s="101">
        <v>11.5</v>
      </c>
      <c r="BE42" s="101">
        <v>15.5</v>
      </c>
      <c r="BF42" s="101">
        <v>15.755</v>
      </c>
      <c r="BG42" s="101">
        <v>21.235000000000003</v>
      </c>
      <c r="BH42" s="16">
        <f t="shared" si="10"/>
        <v>0.3700000000000001</v>
      </c>
      <c r="BJ42" s="102">
        <v>9.5378</v>
      </c>
      <c r="BK42" s="102">
        <v>15.122499999999999</v>
      </c>
      <c r="BL42" s="102">
        <v>13.352920000000001</v>
      </c>
      <c r="BM42" s="102">
        <v>21.171499999999998</v>
      </c>
      <c r="BN42" s="16">
        <v>0.4</v>
      </c>
      <c r="BP42" s="103">
        <v>8.5</v>
      </c>
      <c r="BQ42" s="103">
        <v>12</v>
      </c>
      <c r="BR42" s="103">
        <f t="shared" si="15"/>
        <v>11.22</v>
      </c>
      <c r="BS42" s="103">
        <f t="shared" si="15"/>
        <v>15.84</v>
      </c>
      <c r="BT42" s="16">
        <f t="shared" si="7"/>
        <v>0.32000000000000006</v>
      </c>
    </row>
    <row r="43" spans="1:72" ht="14.25">
      <c r="A43" s="6" t="s">
        <v>92</v>
      </c>
      <c r="B43" s="76"/>
      <c r="C43" s="76"/>
      <c r="D43" s="76"/>
      <c r="E43" s="76"/>
      <c r="F43" s="16"/>
      <c r="H43" s="79">
        <v>8.57</v>
      </c>
      <c r="I43" s="79">
        <v>12.18</v>
      </c>
      <c r="J43" s="79">
        <f t="shared" si="13"/>
        <v>11.4838</v>
      </c>
      <c r="K43" s="79">
        <f t="shared" si="13"/>
        <v>16.3212</v>
      </c>
      <c r="L43" s="16">
        <f t="shared" si="1"/>
        <v>0.3400000000000001</v>
      </c>
      <c r="N43" s="78">
        <v>8.5</v>
      </c>
      <c r="O43" s="78">
        <v>12.5</v>
      </c>
      <c r="P43" s="78">
        <v>11.47</v>
      </c>
      <c r="Q43" s="78">
        <v>16.87</v>
      </c>
      <c r="R43" s="16">
        <f t="shared" si="2"/>
        <v>0.3495238095238098</v>
      </c>
      <c r="T43" s="92">
        <v>12.753499999999999</v>
      </c>
      <c r="U43" s="92">
        <v>16.145999999999997</v>
      </c>
      <c r="V43" s="92">
        <v>17.41461432296047</v>
      </c>
      <c r="W43" s="92">
        <v>21.93408627417998</v>
      </c>
      <c r="X43" s="16">
        <f t="shared" si="3"/>
        <v>0.36157029004448016</v>
      </c>
      <c r="Z43" s="89">
        <v>9</v>
      </c>
      <c r="AA43" s="89">
        <v>10.25</v>
      </c>
      <c r="AB43" s="89">
        <v>12.24</v>
      </c>
      <c r="AC43" s="89">
        <v>13.94</v>
      </c>
      <c r="AD43" s="16">
        <f t="shared" si="4"/>
        <v>0.3599999999999999</v>
      </c>
      <c r="AF43" s="90"/>
      <c r="AG43" s="90"/>
      <c r="AH43" s="90"/>
      <c r="AI43" s="90"/>
      <c r="AJ43" s="16"/>
      <c r="AL43" s="91">
        <v>9</v>
      </c>
      <c r="AM43" s="91">
        <v>12</v>
      </c>
      <c r="AN43" s="91">
        <f t="shared" si="16"/>
        <v>12.15</v>
      </c>
      <c r="AO43" s="91">
        <f t="shared" si="16"/>
        <v>16.200000000000003</v>
      </c>
      <c r="AP43" s="16">
        <f t="shared" si="14"/>
        <v>0.3500000000000001</v>
      </c>
      <c r="AR43" s="95">
        <v>10</v>
      </c>
      <c r="AS43" s="95">
        <v>12.5</v>
      </c>
      <c r="AT43" s="95">
        <v>13.5</v>
      </c>
      <c r="AU43" s="95">
        <v>16.88</v>
      </c>
      <c r="AV43" s="16">
        <f t="shared" si="5"/>
        <v>0.3502222222222222</v>
      </c>
      <c r="AX43" s="99">
        <v>9</v>
      </c>
      <c r="AY43" s="99">
        <v>11</v>
      </c>
      <c r="AZ43" s="99">
        <v>12.51</v>
      </c>
      <c r="BA43" s="99">
        <v>15.29</v>
      </c>
      <c r="BB43" s="16">
        <f t="shared" si="6"/>
        <v>0.3899999999999999</v>
      </c>
      <c r="BD43" s="101">
        <v>9.5</v>
      </c>
      <c r="BE43" s="101">
        <v>11.5</v>
      </c>
      <c r="BF43" s="101">
        <v>13.015</v>
      </c>
      <c r="BG43" s="101">
        <v>15.755</v>
      </c>
      <c r="BH43" s="16">
        <f t="shared" si="10"/>
        <v>0.3700000000000001</v>
      </c>
      <c r="BJ43" s="102">
        <v>9.5378</v>
      </c>
      <c r="BK43" s="102">
        <v>15.122499999999999</v>
      </c>
      <c r="BL43" s="102">
        <v>13.352920000000001</v>
      </c>
      <c r="BM43" s="102">
        <v>21.171499999999998</v>
      </c>
      <c r="BN43" s="16">
        <v>0.4</v>
      </c>
      <c r="BP43" s="103">
        <v>9</v>
      </c>
      <c r="BQ43" s="103">
        <v>12</v>
      </c>
      <c r="BR43" s="103">
        <f t="shared" si="15"/>
        <v>11.88</v>
      </c>
      <c r="BS43" s="103">
        <f t="shared" si="15"/>
        <v>15.84</v>
      </c>
      <c r="BT43" s="16">
        <f t="shared" si="7"/>
        <v>0.31999999999999984</v>
      </c>
    </row>
    <row r="44" spans="1:72" ht="14.25">
      <c r="A44" s="3" t="s">
        <v>93</v>
      </c>
      <c r="B44" s="76"/>
      <c r="C44" s="76"/>
      <c r="D44" s="76"/>
      <c r="E44" s="76"/>
      <c r="F44" s="16"/>
      <c r="H44" s="79">
        <v>9</v>
      </c>
      <c r="I44" s="79">
        <v>12</v>
      </c>
      <c r="J44" s="79">
        <f t="shared" si="13"/>
        <v>12.06</v>
      </c>
      <c r="K44" s="79">
        <f t="shared" si="13"/>
        <v>16.080000000000002</v>
      </c>
      <c r="L44" s="16">
        <f t="shared" si="1"/>
        <v>0.3400000000000001</v>
      </c>
      <c r="N44" s="78">
        <v>8.5</v>
      </c>
      <c r="O44" s="78">
        <v>12.5</v>
      </c>
      <c r="P44" s="78">
        <v>11.47</v>
      </c>
      <c r="Q44" s="78">
        <v>16.87</v>
      </c>
      <c r="R44" s="16">
        <f t="shared" si="2"/>
        <v>0.3495238095238098</v>
      </c>
      <c r="T44" s="92">
        <v>20.1365</v>
      </c>
      <c r="U44" s="92">
        <v>26.702999999999996</v>
      </c>
      <c r="V44" s="92">
        <v>27.249107007989906</v>
      </c>
      <c r="W44" s="92">
        <v>35.96093060555088</v>
      </c>
      <c r="X44" s="16">
        <f t="shared" si="3"/>
        <v>0.3495028258956816</v>
      </c>
      <c r="Z44" s="89">
        <v>9.5</v>
      </c>
      <c r="AA44" s="89">
        <v>10.5</v>
      </c>
      <c r="AB44" s="89">
        <v>12.92</v>
      </c>
      <c r="AC44" s="89">
        <v>14.28</v>
      </c>
      <c r="AD44" s="16">
        <f t="shared" si="4"/>
        <v>0.3599999999999999</v>
      </c>
      <c r="AF44" s="90"/>
      <c r="AG44" s="90"/>
      <c r="AH44" s="90"/>
      <c r="AI44" s="90"/>
      <c r="AJ44" s="16"/>
      <c r="AL44" s="91">
        <v>9.5</v>
      </c>
      <c r="AM44" s="91">
        <v>12.5</v>
      </c>
      <c r="AN44" s="91">
        <f t="shared" si="16"/>
        <v>12.825000000000001</v>
      </c>
      <c r="AO44" s="91">
        <f t="shared" si="16"/>
        <v>16.875</v>
      </c>
      <c r="AP44" s="16">
        <f t="shared" si="14"/>
        <v>0.3500000000000001</v>
      </c>
      <c r="AR44" s="95">
        <v>10</v>
      </c>
      <c r="AS44" s="95">
        <v>12.5</v>
      </c>
      <c r="AT44" s="95">
        <v>13.5</v>
      </c>
      <c r="AU44" s="95">
        <v>16.88</v>
      </c>
      <c r="AV44" s="16">
        <f t="shared" si="5"/>
        <v>0.3502222222222222</v>
      </c>
      <c r="AX44" s="99">
        <v>9</v>
      </c>
      <c r="AY44" s="99">
        <v>11.5</v>
      </c>
      <c r="AZ44" s="99">
        <v>12.51</v>
      </c>
      <c r="BA44" s="99">
        <v>15.99</v>
      </c>
      <c r="BB44" s="16">
        <f t="shared" si="6"/>
        <v>0.3902439024390243</v>
      </c>
      <c r="BD44" s="101">
        <v>9.5</v>
      </c>
      <c r="BE44" s="101">
        <v>11</v>
      </c>
      <c r="BF44" s="101">
        <v>13.015</v>
      </c>
      <c r="BG44" s="101">
        <v>15.07</v>
      </c>
      <c r="BH44" s="16">
        <f t="shared" si="10"/>
        <v>0.3700000000000001</v>
      </c>
      <c r="BJ44" s="102"/>
      <c r="BK44" s="102"/>
      <c r="BL44" s="102"/>
      <c r="BM44" s="102"/>
      <c r="BN44" s="16"/>
      <c r="BP44" s="103">
        <v>8.5</v>
      </c>
      <c r="BQ44" s="103">
        <v>12</v>
      </c>
      <c r="BR44" s="103">
        <f t="shared" si="15"/>
        <v>11.22</v>
      </c>
      <c r="BS44" s="103">
        <f t="shared" si="15"/>
        <v>15.84</v>
      </c>
      <c r="BT44" s="16">
        <f t="shared" si="7"/>
        <v>0.32000000000000006</v>
      </c>
    </row>
    <row r="45" spans="1:72" ht="14.25">
      <c r="A45" s="3" t="s">
        <v>94</v>
      </c>
      <c r="B45" s="76"/>
      <c r="C45" s="76"/>
      <c r="D45" s="76"/>
      <c r="E45" s="76"/>
      <c r="F45" s="16"/>
      <c r="H45" s="79">
        <v>10</v>
      </c>
      <c r="I45" s="79">
        <v>13</v>
      </c>
      <c r="J45" s="79">
        <f t="shared" si="13"/>
        <v>13.4</v>
      </c>
      <c r="K45" s="79">
        <f t="shared" si="13"/>
        <v>17.42</v>
      </c>
      <c r="L45" s="16">
        <f t="shared" si="1"/>
        <v>0.3400000000000001</v>
      </c>
      <c r="N45" s="78">
        <v>9</v>
      </c>
      <c r="O45" s="78">
        <v>14</v>
      </c>
      <c r="P45" s="78">
        <v>12.15</v>
      </c>
      <c r="Q45" s="78">
        <v>18.89</v>
      </c>
      <c r="R45" s="16">
        <f t="shared" si="2"/>
        <v>0.3495652173913044</v>
      </c>
      <c r="T45" s="92">
        <v>20.504499999999997</v>
      </c>
      <c r="U45" s="92">
        <v>29.095</v>
      </c>
      <c r="V45" s="92">
        <v>27.73733530067283</v>
      </c>
      <c r="W45" s="92">
        <v>39.1344145079899</v>
      </c>
      <c r="X45" s="16">
        <f t="shared" si="3"/>
        <v>0.3482343533435366</v>
      </c>
      <c r="Z45" s="89">
        <v>10</v>
      </c>
      <c r="AA45" s="89">
        <v>13</v>
      </c>
      <c r="AB45" s="89">
        <v>13.6</v>
      </c>
      <c r="AC45" s="89">
        <v>17.68</v>
      </c>
      <c r="AD45" s="16">
        <f t="shared" si="4"/>
        <v>0.3600000000000001</v>
      </c>
      <c r="AF45" s="90"/>
      <c r="AG45" s="90"/>
      <c r="AH45" s="90"/>
      <c r="AI45" s="90"/>
      <c r="AJ45" s="16"/>
      <c r="AL45" s="91">
        <v>11.21</v>
      </c>
      <c r="AM45" s="91">
        <v>15.21</v>
      </c>
      <c r="AN45" s="91">
        <f t="shared" si="16"/>
        <v>15.133500000000002</v>
      </c>
      <c r="AO45" s="91">
        <f t="shared" si="16"/>
        <v>20.533500000000004</v>
      </c>
      <c r="AP45" s="16">
        <f t="shared" si="14"/>
        <v>0.34999999999999987</v>
      </c>
      <c r="AR45" s="95">
        <v>12.5</v>
      </c>
      <c r="AS45" s="95">
        <v>15</v>
      </c>
      <c r="AT45" s="95">
        <v>16.88</v>
      </c>
      <c r="AU45" s="95">
        <v>20.25</v>
      </c>
      <c r="AV45" s="16">
        <f t="shared" si="5"/>
        <v>0.3501818181818179</v>
      </c>
      <c r="AX45" s="99">
        <v>10.9</v>
      </c>
      <c r="AY45" s="99">
        <v>16.5</v>
      </c>
      <c r="AZ45" s="99">
        <v>15.15</v>
      </c>
      <c r="BA45" s="99">
        <v>22.94</v>
      </c>
      <c r="BB45" s="16">
        <f t="shared" si="6"/>
        <v>0.39014598540145995</v>
      </c>
      <c r="BD45" s="101">
        <v>11</v>
      </c>
      <c r="BE45" s="101">
        <v>14.2</v>
      </c>
      <c r="BF45" s="101">
        <v>15.07</v>
      </c>
      <c r="BG45" s="101">
        <v>19.454</v>
      </c>
      <c r="BH45" s="16">
        <f t="shared" si="10"/>
        <v>0.3700000000000001</v>
      </c>
      <c r="BJ45" s="102"/>
      <c r="BK45" s="102"/>
      <c r="BL45" s="102"/>
      <c r="BM45" s="102"/>
      <c r="BN45" s="16"/>
      <c r="BP45" s="103">
        <v>10</v>
      </c>
      <c r="BQ45" s="103">
        <v>13</v>
      </c>
      <c r="BR45" s="103">
        <f t="shared" si="15"/>
        <v>13.200000000000001</v>
      </c>
      <c r="BS45" s="103">
        <f t="shared" si="15"/>
        <v>17.16</v>
      </c>
      <c r="BT45" s="16">
        <f t="shared" si="7"/>
        <v>0.32000000000000006</v>
      </c>
    </row>
    <row r="46" spans="1:72" ht="14.25">
      <c r="A46" s="3" t="s">
        <v>95</v>
      </c>
      <c r="B46" s="76"/>
      <c r="C46" s="76"/>
      <c r="D46" s="76"/>
      <c r="E46" s="76"/>
      <c r="F46" s="16"/>
      <c r="H46" s="79">
        <v>10</v>
      </c>
      <c r="I46" s="79">
        <v>12</v>
      </c>
      <c r="J46" s="79">
        <f t="shared" si="13"/>
        <v>13.4</v>
      </c>
      <c r="K46" s="79">
        <f t="shared" si="13"/>
        <v>16.080000000000002</v>
      </c>
      <c r="L46" s="16">
        <f t="shared" si="1"/>
        <v>0.3400000000000001</v>
      </c>
      <c r="N46" s="78">
        <v>11.5</v>
      </c>
      <c r="O46" s="78">
        <v>14</v>
      </c>
      <c r="P46" s="78">
        <v>15.52</v>
      </c>
      <c r="Q46" s="78">
        <v>18.89</v>
      </c>
      <c r="R46" s="16">
        <f t="shared" si="2"/>
        <v>0.3494117647058823</v>
      </c>
      <c r="T46" s="92">
        <v>23</v>
      </c>
      <c r="U46" s="92">
        <v>27.599999999999998</v>
      </c>
      <c r="V46" s="92">
        <v>31.05</v>
      </c>
      <c r="W46" s="92">
        <v>37.15098706896551</v>
      </c>
      <c r="X46" s="16">
        <f t="shared" si="3"/>
        <v>0.3478455942483305</v>
      </c>
      <c r="Z46" s="89">
        <v>11</v>
      </c>
      <c r="AA46" s="89">
        <v>12</v>
      </c>
      <c r="AB46" s="89">
        <v>14.96</v>
      </c>
      <c r="AC46" s="89">
        <v>16.32</v>
      </c>
      <c r="AD46" s="16">
        <f t="shared" si="4"/>
        <v>0.3600000000000001</v>
      </c>
      <c r="AF46" s="90"/>
      <c r="AG46" s="90"/>
      <c r="AH46" s="90"/>
      <c r="AI46" s="90"/>
      <c r="AJ46" s="16"/>
      <c r="AL46" s="91">
        <v>11.5</v>
      </c>
      <c r="AM46" s="91">
        <v>14.3</v>
      </c>
      <c r="AN46" s="91">
        <f t="shared" si="16"/>
        <v>15.525</v>
      </c>
      <c r="AO46" s="91">
        <f t="shared" si="16"/>
        <v>19.305000000000003</v>
      </c>
      <c r="AP46" s="16">
        <f t="shared" si="14"/>
        <v>0.3500000000000001</v>
      </c>
      <c r="AR46" s="95">
        <v>11</v>
      </c>
      <c r="AS46" s="95">
        <v>14</v>
      </c>
      <c r="AT46" s="95">
        <v>14.85</v>
      </c>
      <c r="AU46" s="95">
        <v>18.9</v>
      </c>
      <c r="AV46" s="16">
        <f t="shared" si="5"/>
        <v>0.3500000000000001</v>
      </c>
      <c r="AX46" s="99">
        <v>9.5</v>
      </c>
      <c r="AY46" s="99">
        <v>12</v>
      </c>
      <c r="AZ46" s="99">
        <v>13.21</v>
      </c>
      <c r="BA46" s="99">
        <v>16.68</v>
      </c>
      <c r="BB46" s="16">
        <f t="shared" si="6"/>
        <v>0.39023255813953495</v>
      </c>
      <c r="BD46" s="101">
        <v>9.25</v>
      </c>
      <c r="BE46" s="101">
        <v>12.5</v>
      </c>
      <c r="BF46" s="101">
        <v>12.672500000000001</v>
      </c>
      <c r="BG46" s="101">
        <v>17.125</v>
      </c>
      <c r="BH46" s="16">
        <f t="shared" si="10"/>
        <v>0.3699999999999999</v>
      </c>
      <c r="BJ46" s="102">
        <v>11.845</v>
      </c>
      <c r="BK46" s="102">
        <v>19.825999999999997</v>
      </c>
      <c r="BL46" s="102">
        <v>17.175250000000002</v>
      </c>
      <c r="BM46" s="102">
        <v>28.747699999999995</v>
      </c>
      <c r="BN46" s="16">
        <v>0.45</v>
      </c>
      <c r="BP46" s="103">
        <v>9</v>
      </c>
      <c r="BQ46" s="103">
        <v>12</v>
      </c>
      <c r="BR46" s="103">
        <f t="shared" si="15"/>
        <v>11.88</v>
      </c>
      <c r="BS46" s="103">
        <f t="shared" si="15"/>
        <v>15.84</v>
      </c>
      <c r="BT46" s="16">
        <f t="shared" si="7"/>
        <v>0.31999999999999984</v>
      </c>
    </row>
    <row r="47" spans="1:72" ht="14.25">
      <c r="A47" s="3" t="s">
        <v>96</v>
      </c>
      <c r="B47" s="76"/>
      <c r="C47" s="76"/>
      <c r="D47" s="76"/>
      <c r="E47" s="76"/>
      <c r="F47" s="16"/>
      <c r="H47" s="79">
        <v>12</v>
      </c>
      <c r="I47" s="79">
        <v>13</v>
      </c>
      <c r="J47" s="79">
        <f t="shared" si="13"/>
        <v>16.080000000000002</v>
      </c>
      <c r="K47" s="79">
        <f t="shared" si="13"/>
        <v>17.42</v>
      </c>
      <c r="L47" s="16">
        <f t="shared" si="1"/>
        <v>0.3400000000000001</v>
      </c>
      <c r="N47" s="78">
        <v>13</v>
      </c>
      <c r="O47" s="78">
        <v>15</v>
      </c>
      <c r="P47" s="78">
        <v>17.54</v>
      </c>
      <c r="Q47" s="78">
        <v>20.24</v>
      </c>
      <c r="R47" s="16">
        <f t="shared" si="2"/>
        <v>0.3492857142857144</v>
      </c>
      <c r="T47" s="92">
        <v>28.749999999999996</v>
      </c>
      <c r="U47" s="92">
        <v>32.199999999999996</v>
      </c>
      <c r="V47" s="92">
        <v>38.68</v>
      </c>
      <c r="W47" s="92">
        <v>43.25384072750209</v>
      </c>
      <c r="X47" s="16">
        <f t="shared" si="3"/>
        <v>0.3442795853568843</v>
      </c>
      <c r="Z47" s="89">
        <v>12</v>
      </c>
      <c r="AA47" s="89">
        <v>13</v>
      </c>
      <c r="AB47" s="89">
        <v>16.32</v>
      </c>
      <c r="AC47" s="89">
        <v>17.68</v>
      </c>
      <c r="AD47" s="16">
        <f t="shared" si="4"/>
        <v>0.3600000000000001</v>
      </c>
      <c r="AF47" s="90"/>
      <c r="AG47" s="90"/>
      <c r="AH47" s="90"/>
      <c r="AI47" s="90"/>
      <c r="AJ47" s="16"/>
      <c r="AL47" s="91">
        <v>12.12</v>
      </c>
      <c r="AM47" s="91">
        <v>16.32</v>
      </c>
      <c r="AN47" s="91">
        <f t="shared" si="16"/>
        <v>16.362</v>
      </c>
      <c r="AO47" s="91">
        <f t="shared" si="16"/>
        <v>22.032000000000004</v>
      </c>
      <c r="AP47" s="16">
        <f t="shared" si="14"/>
        <v>0.3500000000000003</v>
      </c>
      <c r="AR47" s="95">
        <v>12.5</v>
      </c>
      <c r="AS47" s="95">
        <v>14</v>
      </c>
      <c r="AT47" s="95">
        <v>16.88</v>
      </c>
      <c r="AU47" s="95">
        <v>18.9</v>
      </c>
      <c r="AV47" s="16">
        <f t="shared" si="5"/>
        <v>0.3501886792452831</v>
      </c>
      <c r="AX47" s="99">
        <v>10.5</v>
      </c>
      <c r="AY47" s="99">
        <v>14</v>
      </c>
      <c r="AZ47" s="99">
        <v>14.6</v>
      </c>
      <c r="BA47" s="99">
        <v>19.46</v>
      </c>
      <c r="BB47" s="16">
        <f t="shared" si="6"/>
        <v>0.3902040816326531</v>
      </c>
      <c r="BD47" s="101">
        <v>10</v>
      </c>
      <c r="BE47" s="101">
        <v>13.5</v>
      </c>
      <c r="BF47" s="101">
        <v>13.700000000000001</v>
      </c>
      <c r="BG47" s="101">
        <v>18.495</v>
      </c>
      <c r="BH47" s="16">
        <f t="shared" si="10"/>
        <v>0.3700000000000001</v>
      </c>
      <c r="BJ47" s="102">
        <v>12.669</v>
      </c>
      <c r="BK47" s="102">
        <v>21.217499999999998</v>
      </c>
      <c r="BL47" s="102">
        <v>18.37005</v>
      </c>
      <c r="BM47" s="102">
        <v>30.765374999999995</v>
      </c>
      <c r="BN47" s="16">
        <v>0.45</v>
      </c>
      <c r="BP47" s="103">
        <v>10</v>
      </c>
      <c r="BQ47" s="103">
        <v>13</v>
      </c>
      <c r="BR47" s="103">
        <f t="shared" si="15"/>
        <v>13.200000000000001</v>
      </c>
      <c r="BS47" s="103">
        <f t="shared" si="15"/>
        <v>17.16</v>
      </c>
      <c r="BT47" s="16">
        <f t="shared" si="7"/>
        <v>0.32000000000000006</v>
      </c>
    </row>
    <row r="48" spans="1:72" ht="14.25">
      <c r="A48" s="4" t="s">
        <v>97</v>
      </c>
      <c r="B48" s="168"/>
      <c r="C48" s="169"/>
      <c r="D48" s="169"/>
      <c r="E48" s="169"/>
      <c r="F48" s="170"/>
      <c r="H48" s="168"/>
      <c r="I48" s="169"/>
      <c r="J48" s="169"/>
      <c r="K48" s="169"/>
      <c r="L48" s="170"/>
      <c r="N48" s="168"/>
      <c r="O48" s="169"/>
      <c r="P48" s="169"/>
      <c r="Q48" s="169"/>
      <c r="R48" s="170"/>
      <c r="T48" s="168"/>
      <c r="U48" s="169"/>
      <c r="V48" s="169"/>
      <c r="W48" s="169"/>
      <c r="X48" s="170"/>
      <c r="Z48" s="168"/>
      <c r="AA48" s="169"/>
      <c r="AB48" s="169"/>
      <c r="AC48" s="169"/>
      <c r="AD48" s="170"/>
      <c r="AF48" s="168"/>
      <c r="AG48" s="169"/>
      <c r="AH48" s="169"/>
      <c r="AI48" s="169"/>
      <c r="AJ48" s="170"/>
      <c r="AL48" s="168"/>
      <c r="AM48" s="169"/>
      <c r="AN48" s="169"/>
      <c r="AO48" s="169"/>
      <c r="AP48" s="170"/>
      <c r="AR48" s="168"/>
      <c r="AS48" s="169"/>
      <c r="AT48" s="169"/>
      <c r="AU48" s="169"/>
      <c r="AV48" s="170"/>
      <c r="AX48" s="168"/>
      <c r="AY48" s="169"/>
      <c r="AZ48" s="169"/>
      <c r="BA48" s="169"/>
      <c r="BB48" s="170"/>
      <c r="BD48" s="168"/>
      <c r="BE48" s="169"/>
      <c r="BF48" s="169"/>
      <c r="BG48" s="169"/>
      <c r="BH48" s="170"/>
      <c r="BJ48" s="168"/>
      <c r="BK48" s="169"/>
      <c r="BL48" s="169"/>
      <c r="BM48" s="169"/>
      <c r="BN48" s="170"/>
      <c r="BP48" s="168"/>
      <c r="BQ48" s="169"/>
      <c r="BR48" s="169"/>
      <c r="BS48" s="169"/>
      <c r="BT48" s="170"/>
    </row>
    <row r="49" spans="1:72" ht="14.25">
      <c r="A49" s="6" t="s">
        <v>98</v>
      </c>
      <c r="B49" s="76"/>
      <c r="C49" s="76"/>
      <c r="D49" s="76"/>
      <c r="E49" s="76"/>
      <c r="F49" s="16"/>
      <c r="H49" s="79">
        <v>14</v>
      </c>
      <c r="I49" s="79">
        <v>16</v>
      </c>
      <c r="J49" s="79">
        <f>H49*1.34</f>
        <v>18.76</v>
      </c>
      <c r="K49" s="79">
        <f>I49*1.34</f>
        <v>21.44</v>
      </c>
      <c r="L49" s="16">
        <f t="shared" si="1"/>
        <v>0.3400000000000001</v>
      </c>
      <c r="N49" s="78">
        <v>13</v>
      </c>
      <c r="O49" s="78">
        <v>16</v>
      </c>
      <c r="P49" s="78">
        <v>17.54</v>
      </c>
      <c r="Q49" s="78">
        <v>21.6</v>
      </c>
      <c r="R49" s="16">
        <f t="shared" si="2"/>
        <v>0.34965517241379307</v>
      </c>
      <c r="T49" s="92">
        <v>21.84</v>
      </c>
      <c r="U49" s="92">
        <v>31.64</v>
      </c>
      <c r="V49" s="92">
        <v>29.51</v>
      </c>
      <c r="W49" s="92">
        <v>42.50624115433136</v>
      </c>
      <c r="X49" s="16">
        <f t="shared" si="3"/>
        <v>0.34660136788203744</v>
      </c>
      <c r="Z49" s="89">
        <v>14</v>
      </c>
      <c r="AA49" s="89">
        <v>16</v>
      </c>
      <c r="AB49" s="89">
        <v>19.04</v>
      </c>
      <c r="AC49" s="89">
        <v>21.76</v>
      </c>
      <c r="AD49" s="16">
        <f t="shared" si="4"/>
        <v>0.3599999999999999</v>
      </c>
      <c r="AF49" s="90"/>
      <c r="AG49" s="90"/>
      <c r="AH49" s="90"/>
      <c r="AI49" s="90"/>
      <c r="AJ49" s="16"/>
      <c r="AL49" s="91"/>
      <c r="AM49" s="91"/>
      <c r="AN49" s="91"/>
      <c r="AO49" s="91"/>
      <c r="AP49" s="16"/>
      <c r="AR49" s="95">
        <v>16</v>
      </c>
      <c r="AS49" s="95">
        <v>20</v>
      </c>
      <c r="AT49" s="95">
        <v>21.6</v>
      </c>
      <c r="AU49" s="95">
        <v>27</v>
      </c>
      <c r="AV49" s="16">
        <f t="shared" si="5"/>
        <v>0.3500000000000001</v>
      </c>
      <c r="AX49" s="99">
        <v>14.5</v>
      </c>
      <c r="AY49" s="99">
        <v>22</v>
      </c>
      <c r="AZ49" s="99">
        <v>20.16</v>
      </c>
      <c r="BA49" s="99">
        <v>30.58</v>
      </c>
      <c r="BB49" s="16">
        <f t="shared" si="6"/>
        <v>0.3901369863013697</v>
      </c>
      <c r="BD49" s="101">
        <v>17.22</v>
      </c>
      <c r="BE49" s="101">
        <v>21.75</v>
      </c>
      <c r="BF49" s="101">
        <v>23.333099999999998</v>
      </c>
      <c r="BG49" s="101">
        <v>29.47125</v>
      </c>
      <c r="BH49" s="16">
        <f t="shared" si="10"/>
        <v>0.355</v>
      </c>
      <c r="BJ49" s="102">
        <v>16.6036</v>
      </c>
      <c r="BK49" s="102">
        <v>27.807</v>
      </c>
      <c r="BL49" s="102">
        <v>24.075219999999998</v>
      </c>
      <c r="BM49" s="102">
        <v>40.32015</v>
      </c>
      <c r="BN49" s="16">
        <v>0.45</v>
      </c>
      <c r="BP49" s="103">
        <v>16</v>
      </c>
      <c r="BQ49" s="103">
        <v>20</v>
      </c>
      <c r="BR49" s="103">
        <f>BP49*1.32</f>
        <v>21.12</v>
      </c>
      <c r="BS49" s="103">
        <f>BQ49*1.32</f>
        <v>26.400000000000002</v>
      </c>
      <c r="BT49" s="16">
        <f t="shared" si="7"/>
        <v>0.32000000000000006</v>
      </c>
    </row>
    <row r="50" spans="1:72" ht="14.25">
      <c r="A50" s="6" t="s">
        <v>99</v>
      </c>
      <c r="B50" s="76"/>
      <c r="C50" s="76"/>
      <c r="D50" s="76"/>
      <c r="E50" s="76"/>
      <c r="F50" s="16"/>
      <c r="H50" s="79">
        <v>16</v>
      </c>
      <c r="I50" s="79">
        <v>20</v>
      </c>
      <c r="J50" s="79">
        <f>H50*1.34</f>
        <v>21.44</v>
      </c>
      <c r="K50" s="79">
        <f>I50*1.34</f>
        <v>26.8</v>
      </c>
      <c r="L50" s="16">
        <f t="shared" si="1"/>
        <v>0.3400000000000001</v>
      </c>
      <c r="N50" s="78">
        <v>16</v>
      </c>
      <c r="O50" s="78">
        <v>20</v>
      </c>
      <c r="P50" s="78">
        <v>21.59</v>
      </c>
      <c r="Q50" s="78">
        <v>26.99</v>
      </c>
      <c r="R50" s="16">
        <f t="shared" si="2"/>
        <v>0.34944444444444445</v>
      </c>
      <c r="T50" s="92">
        <v>23.56</v>
      </c>
      <c r="U50" s="92">
        <v>34.18</v>
      </c>
      <c r="V50" s="92">
        <v>31.8</v>
      </c>
      <c r="W50" s="92">
        <v>45.87806780067283</v>
      </c>
      <c r="X50" s="16">
        <f t="shared" si="3"/>
        <v>0.34530772082911043</v>
      </c>
      <c r="Z50" s="89">
        <v>16</v>
      </c>
      <c r="AA50" s="89">
        <v>20</v>
      </c>
      <c r="AB50" s="89">
        <v>21.76</v>
      </c>
      <c r="AC50" s="89">
        <v>27.2</v>
      </c>
      <c r="AD50" s="16">
        <f t="shared" si="4"/>
        <v>0.3600000000000001</v>
      </c>
      <c r="AF50" s="90"/>
      <c r="AG50" s="90"/>
      <c r="AH50" s="90"/>
      <c r="AI50" s="90"/>
      <c r="AJ50" s="16"/>
      <c r="AL50" s="91"/>
      <c r="AM50" s="91"/>
      <c r="AN50" s="91"/>
      <c r="AO50" s="91"/>
      <c r="AP50" s="16"/>
      <c r="AR50" s="95">
        <v>17.5</v>
      </c>
      <c r="AS50" s="95">
        <v>22</v>
      </c>
      <c r="AT50" s="95">
        <v>23.63</v>
      </c>
      <c r="AU50" s="95">
        <v>29.7</v>
      </c>
      <c r="AV50" s="16">
        <f t="shared" si="5"/>
        <v>0.3501265822784809</v>
      </c>
      <c r="AX50" s="99">
        <v>16</v>
      </c>
      <c r="AY50" s="99">
        <v>27</v>
      </c>
      <c r="AZ50" s="99">
        <v>22.24</v>
      </c>
      <c r="BA50" s="99">
        <v>37.53</v>
      </c>
      <c r="BB50" s="16">
        <f t="shared" si="6"/>
        <v>0.3899999999999999</v>
      </c>
      <c r="BD50" s="101">
        <v>23</v>
      </c>
      <c r="BE50" s="101">
        <v>27.5</v>
      </c>
      <c r="BF50" s="101">
        <v>31.165</v>
      </c>
      <c r="BG50" s="101">
        <v>37.2625</v>
      </c>
      <c r="BH50" s="16">
        <f t="shared" si="10"/>
        <v>0.3550000000000002</v>
      </c>
      <c r="BJ50" s="102">
        <v>17.767500000000002</v>
      </c>
      <c r="BK50" s="102">
        <v>29.7505</v>
      </c>
      <c r="BL50" s="102">
        <v>25.762875</v>
      </c>
      <c r="BM50" s="102">
        <v>43.138225</v>
      </c>
      <c r="BN50" s="16">
        <v>0.45</v>
      </c>
      <c r="BP50" s="103">
        <v>18</v>
      </c>
      <c r="BQ50" s="103">
        <v>22</v>
      </c>
      <c r="BR50" s="103">
        <f>BP50*1.32</f>
        <v>23.76</v>
      </c>
      <c r="BS50" s="103">
        <f>BQ50*1.32</f>
        <v>29.040000000000003</v>
      </c>
      <c r="BT50" s="16">
        <f t="shared" si="7"/>
        <v>0.32000000000000006</v>
      </c>
    </row>
    <row r="51" spans="1:72" ht="14.25">
      <c r="A51" s="4" t="s">
        <v>100</v>
      </c>
      <c r="B51" s="168"/>
      <c r="C51" s="169"/>
      <c r="D51" s="169"/>
      <c r="E51" s="169"/>
      <c r="F51" s="170"/>
      <c r="H51" s="168"/>
      <c r="I51" s="169"/>
      <c r="J51" s="169"/>
      <c r="K51" s="169"/>
      <c r="L51" s="170"/>
      <c r="N51" s="168"/>
      <c r="O51" s="169"/>
      <c r="P51" s="169"/>
      <c r="Q51" s="169"/>
      <c r="R51" s="170"/>
      <c r="T51" s="168"/>
      <c r="U51" s="169"/>
      <c r="V51" s="169"/>
      <c r="W51" s="169"/>
      <c r="X51" s="170"/>
      <c r="Z51" s="168"/>
      <c r="AA51" s="169"/>
      <c r="AB51" s="169"/>
      <c r="AC51" s="169"/>
      <c r="AD51" s="170"/>
      <c r="AF51" s="168"/>
      <c r="AG51" s="169"/>
      <c r="AH51" s="169"/>
      <c r="AI51" s="169"/>
      <c r="AJ51" s="170"/>
      <c r="AL51" s="168"/>
      <c r="AM51" s="169"/>
      <c r="AN51" s="169"/>
      <c r="AO51" s="169"/>
      <c r="AP51" s="170"/>
      <c r="AR51" s="168"/>
      <c r="AS51" s="169"/>
      <c r="AT51" s="169"/>
      <c r="AU51" s="169"/>
      <c r="AV51" s="170"/>
      <c r="AX51" s="168"/>
      <c r="AY51" s="169"/>
      <c r="AZ51" s="169"/>
      <c r="BA51" s="169"/>
      <c r="BB51" s="170"/>
      <c r="BD51" s="168"/>
      <c r="BE51" s="169"/>
      <c r="BF51" s="169"/>
      <c r="BG51" s="169"/>
      <c r="BH51" s="170"/>
      <c r="BJ51" s="168"/>
      <c r="BK51" s="169"/>
      <c r="BL51" s="169"/>
      <c r="BM51" s="169"/>
      <c r="BN51" s="170"/>
      <c r="BP51" s="168"/>
      <c r="BQ51" s="169"/>
      <c r="BR51" s="169"/>
      <c r="BS51" s="169"/>
      <c r="BT51" s="170"/>
    </row>
    <row r="52" spans="1:72" ht="14.25">
      <c r="A52" s="3" t="s">
        <v>101</v>
      </c>
      <c r="B52" s="76"/>
      <c r="C52" s="76"/>
      <c r="D52" s="76"/>
      <c r="E52" s="76"/>
      <c r="F52" s="16"/>
      <c r="H52" s="79">
        <v>12</v>
      </c>
      <c r="I52" s="79">
        <v>16</v>
      </c>
      <c r="J52" s="79">
        <f aca="true" t="shared" si="17" ref="J52:K58">H52*1.34</f>
        <v>16.080000000000002</v>
      </c>
      <c r="K52" s="79">
        <f t="shared" si="17"/>
        <v>21.44</v>
      </c>
      <c r="L52" s="16">
        <f t="shared" si="1"/>
        <v>0.3400000000000001</v>
      </c>
      <c r="N52" s="78">
        <v>10</v>
      </c>
      <c r="O52" s="78">
        <v>14</v>
      </c>
      <c r="P52" s="78">
        <v>13.5</v>
      </c>
      <c r="Q52" s="78">
        <v>18.89</v>
      </c>
      <c r="R52" s="16">
        <f t="shared" si="2"/>
        <v>0.34958333333333336</v>
      </c>
      <c r="T52" s="92">
        <v>24.7595</v>
      </c>
      <c r="U52" s="92">
        <v>35.8685</v>
      </c>
      <c r="V52" s="92">
        <v>33.38247493481917</v>
      </c>
      <c r="W52" s="92">
        <v>48.12086652018502</v>
      </c>
      <c r="X52" s="16">
        <f t="shared" si="3"/>
        <v>0.3443184907139307</v>
      </c>
      <c r="Z52" s="89">
        <v>9</v>
      </c>
      <c r="AA52" s="89">
        <v>12</v>
      </c>
      <c r="AB52" s="89">
        <v>12.24</v>
      </c>
      <c r="AC52" s="89">
        <v>16.32</v>
      </c>
      <c r="AD52" s="16">
        <f t="shared" si="4"/>
        <v>0.3600000000000001</v>
      </c>
      <c r="AF52" s="90">
        <v>13.2</v>
      </c>
      <c r="AG52" s="90">
        <v>16.5</v>
      </c>
      <c r="AH52" s="90">
        <v>19.4</v>
      </c>
      <c r="AI52" s="90">
        <v>24.26</v>
      </c>
      <c r="AJ52" s="16">
        <f aca="true" t="shared" si="18" ref="AJ52:AJ58">((AH52+AI52)/(AF52+AG52)-1)</f>
        <v>0.47003367003367</v>
      </c>
      <c r="AL52" s="91">
        <v>15.1</v>
      </c>
      <c r="AM52" s="91">
        <v>19.11</v>
      </c>
      <c r="AN52" s="91">
        <f>AL52*1.375</f>
        <v>20.7625</v>
      </c>
      <c r="AO52" s="91">
        <f>AM52*1.375</f>
        <v>26.276249999999997</v>
      </c>
      <c r="AP52" s="16">
        <v>0.375</v>
      </c>
      <c r="AR52" s="95">
        <v>13</v>
      </c>
      <c r="AS52" s="95">
        <v>16.5</v>
      </c>
      <c r="AT52" s="95">
        <v>17.55</v>
      </c>
      <c r="AU52" s="95">
        <v>22.28</v>
      </c>
      <c r="AV52" s="16">
        <f t="shared" si="5"/>
        <v>0.35016949152542365</v>
      </c>
      <c r="AX52" s="99">
        <v>17.5</v>
      </c>
      <c r="AY52" s="99">
        <v>28</v>
      </c>
      <c r="AZ52" s="99">
        <v>24.32</v>
      </c>
      <c r="BA52" s="99">
        <v>38.92</v>
      </c>
      <c r="BB52" s="16">
        <f t="shared" si="6"/>
        <v>0.38989010989010997</v>
      </c>
      <c r="BD52" s="101">
        <v>10.5</v>
      </c>
      <c r="BE52" s="101">
        <v>12.5</v>
      </c>
      <c r="BF52" s="101">
        <v>14.2275</v>
      </c>
      <c r="BG52" s="101">
        <v>16.9375</v>
      </c>
      <c r="BH52" s="16">
        <f t="shared" si="10"/>
        <v>0.355</v>
      </c>
      <c r="BJ52" s="102">
        <v>12.36</v>
      </c>
      <c r="BK52" s="102">
        <v>25.99</v>
      </c>
      <c r="BL52" s="102">
        <v>17.304</v>
      </c>
      <c r="BM52" s="102">
        <v>36.385999999999996</v>
      </c>
      <c r="BN52" s="16">
        <v>0.4</v>
      </c>
      <c r="BP52" s="103">
        <v>12</v>
      </c>
      <c r="BQ52" s="103">
        <v>16</v>
      </c>
      <c r="BR52" s="103">
        <f aca="true" t="shared" si="19" ref="BR52:BS58">BP52*1.32</f>
        <v>15.84</v>
      </c>
      <c r="BS52" s="103">
        <f t="shared" si="19"/>
        <v>21.12</v>
      </c>
      <c r="BT52" s="16">
        <f t="shared" si="7"/>
        <v>0.32000000000000006</v>
      </c>
    </row>
    <row r="53" spans="1:72" ht="14.25">
      <c r="A53" s="6" t="s">
        <v>102</v>
      </c>
      <c r="B53" s="76"/>
      <c r="C53" s="76"/>
      <c r="D53" s="76"/>
      <c r="E53" s="76"/>
      <c r="F53" s="16"/>
      <c r="H53" s="79">
        <v>18</v>
      </c>
      <c r="I53" s="79">
        <v>22</v>
      </c>
      <c r="J53" s="79">
        <f t="shared" si="17"/>
        <v>24.12</v>
      </c>
      <c r="K53" s="79">
        <f t="shared" si="17"/>
        <v>29.48</v>
      </c>
      <c r="L53" s="16">
        <f t="shared" si="1"/>
        <v>0.3400000000000001</v>
      </c>
      <c r="N53" s="78">
        <v>9</v>
      </c>
      <c r="O53" s="78">
        <v>13.5</v>
      </c>
      <c r="P53" s="78">
        <v>12.15</v>
      </c>
      <c r="Q53" s="78">
        <v>18.22</v>
      </c>
      <c r="R53" s="16">
        <f t="shared" si="2"/>
        <v>0.34977777777777774</v>
      </c>
      <c r="T53" s="92">
        <v>24.8055</v>
      </c>
      <c r="U53" s="92">
        <v>35.1095</v>
      </c>
      <c r="V53" s="92">
        <v>33.44350347140453</v>
      </c>
      <c r="W53" s="92">
        <v>47.11389566652648</v>
      </c>
      <c r="X53" s="16">
        <f t="shared" si="3"/>
        <v>0.3445280670605195</v>
      </c>
      <c r="Z53" s="89">
        <v>16</v>
      </c>
      <c r="AA53" s="89">
        <v>23</v>
      </c>
      <c r="AB53" s="89">
        <v>21.76</v>
      </c>
      <c r="AC53" s="89">
        <v>31.28</v>
      </c>
      <c r="AD53" s="16">
        <f t="shared" si="4"/>
        <v>0.3600000000000001</v>
      </c>
      <c r="AF53" s="90">
        <v>21</v>
      </c>
      <c r="AG53" s="90">
        <v>24</v>
      </c>
      <c r="AH53" s="90">
        <v>30.87</v>
      </c>
      <c r="AI53" s="90">
        <v>35.28</v>
      </c>
      <c r="AJ53" s="16">
        <f t="shared" si="18"/>
        <v>0.4700000000000002</v>
      </c>
      <c r="AL53" s="91"/>
      <c r="AM53" s="91"/>
      <c r="AN53" s="91"/>
      <c r="AO53" s="91"/>
      <c r="AP53" s="16"/>
      <c r="AR53" s="95">
        <v>18</v>
      </c>
      <c r="AS53" s="95">
        <v>23</v>
      </c>
      <c r="AT53" s="95">
        <v>24.3</v>
      </c>
      <c r="AU53" s="95">
        <v>31.05</v>
      </c>
      <c r="AV53" s="16">
        <f t="shared" si="5"/>
        <v>0.3500000000000001</v>
      </c>
      <c r="AX53" s="99">
        <v>21</v>
      </c>
      <c r="AY53" s="99">
        <v>32</v>
      </c>
      <c r="AZ53" s="99">
        <v>29.19</v>
      </c>
      <c r="BA53" s="99">
        <v>44.48</v>
      </c>
      <c r="BB53" s="16">
        <f t="shared" si="6"/>
        <v>0.3900000000000001</v>
      </c>
      <c r="BD53" s="101">
        <v>21</v>
      </c>
      <c r="BE53" s="101">
        <v>25.5</v>
      </c>
      <c r="BF53" s="101">
        <v>28.455</v>
      </c>
      <c r="BG53" s="101">
        <v>34.5525</v>
      </c>
      <c r="BH53" s="16">
        <f t="shared" si="10"/>
        <v>0.355</v>
      </c>
      <c r="BJ53" s="102">
        <v>17.767500000000002</v>
      </c>
      <c r="BK53" s="102">
        <v>29.7505</v>
      </c>
      <c r="BL53" s="102">
        <v>24.8745</v>
      </c>
      <c r="BM53" s="102">
        <v>41.65069999999999</v>
      </c>
      <c r="BN53" s="16">
        <v>0.4</v>
      </c>
      <c r="BP53" s="103">
        <v>16</v>
      </c>
      <c r="BQ53" s="103">
        <v>20</v>
      </c>
      <c r="BR53" s="103">
        <f t="shared" si="19"/>
        <v>21.12</v>
      </c>
      <c r="BS53" s="103">
        <f t="shared" si="19"/>
        <v>26.400000000000002</v>
      </c>
      <c r="BT53" s="16">
        <f t="shared" si="7"/>
        <v>0.32000000000000006</v>
      </c>
    </row>
    <row r="54" spans="1:72" ht="14.25">
      <c r="A54" s="6" t="s">
        <v>103</v>
      </c>
      <c r="B54" s="76"/>
      <c r="C54" s="76"/>
      <c r="D54" s="76"/>
      <c r="E54" s="76"/>
      <c r="F54" s="16"/>
      <c r="H54" s="79">
        <v>16</v>
      </c>
      <c r="I54" s="79">
        <v>24</v>
      </c>
      <c r="J54" s="79">
        <f>H54*1.34</f>
        <v>21.44</v>
      </c>
      <c r="K54" s="79">
        <f t="shared" si="17"/>
        <v>32.160000000000004</v>
      </c>
      <c r="L54" s="16">
        <f t="shared" si="1"/>
        <v>0.3400000000000003</v>
      </c>
      <c r="N54" s="78">
        <v>20</v>
      </c>
      <c r="O54" s="78">
        <v>30</v>
      </c>
      <c r="P54" s="78">
        <v>26.99</v>
      </c>
      <c r="Q54" s="78">
        <v>40.48</v>
      </c>
      <c r="R54" s="16">
        <f t="shared" si="2"/>
        <v>0.34939999999999993</v>
      </c>
      <c r="T54" s="92">
        <v>16.1115</v>
      </c>
      <c r="U54" s="92">
        <v>21.642999999999997</v>
      </c>
      <c r="V54" s="92">
        <v>21.888125542472665</v>
      </c>
      <c r="W54" s="92">
        <v>29.24779158116063</v>
      </c>
      <c r="X54" s="16">
        <f t="shared" si="3"/>
        <v>0.3544323755746548</v>
      </c>
      <c r="Z54" s="89">
        <v>16</v>
      </c>
      <c r="AA54" s="89">
        <v>24</v>
      </c>
      <c r="AB54" s="89">
        <v>21.76</v>
      </c>
      <c r="AC54" s="89">
        <v>32.64</v>
      </c>
      <c r="AD54" s="16">
        <f t="shared" si="4"/>
        <v>0.3600000000000001</v>
      </c>
      <c r="AF54" s="90">
        <v>22</v>
      </c>
      <c r="AG54" s="90">
        <v>26</v>
      </c>
      <c r="AH54" s="90">
        <v>32.34</v>
      </c>
      <c r="AI54" s="90">
        <v>38.22</v>
      </c>
      <c r="AJ54" s="16">
        <f t="shared" si="18"/>
        <v>0.47</v>
      </c>
      <c r="AL54" s="91">
        <v>16.23</v>
      </c>
      <c r="AM54" s="91">
        <v>20.45</v>
      </c>
      <c r="AN54" s="91">
        <f aca="true" t="shared" si="20" ref="AN54:AO56">AL54*1.375</f>
        <v>22.31625</v>
      </c>
      <c r="AO54" s="91">
        <f t="shared" si="20"/>
        <v>28.11875</v>
      </c>
      <c r="AP54" s="16">
        <v>0.375</v>
      </c>
      <c r="AR54" s="95">
        <v>20</v>
      </c>
      <c r="AS54" s="95">
        <v>25</v>
      </c>
      <c r="AT54" s="95">
        <v>27</v>
      </c>
      <c r="AU54" s="95">
        <v>33.75</v>
      </c>
      <c r="AV54" s="16">
        <f t="shared" si="5"/>
        <v>0.3500000000000001</v>
      </c>
      <c r="AX54" s="99">
        <v>15.75</v>
      </c>
      <c r="AY54" s="99">
        <v>25</v>
      </c>
      <c r="AZ54" s="99">
        <v>21.89</v>
      </c>
      <c r="BA54" s="99">
        <v>34.75</v>
      </c>
      <c r="BB54" s="16">
        <f t="shared" si="6"/>
        <v>0.38993865030674857</v>
      </c>
      <c r="BD54" s="101">
        <v>19.7</v>
      </c>
      <c r="BE54" s="101">
        <v>22.2</v>
      </c>
      <c r="BF54" s="101">
        <v>26.6935</v>
      </c>
      <c r="BG54" s="101">
        <v>30.081</v>
      </c>
      <c r="BH54" s="16">
        <f t="shared" si="10"/>
        <v>0.3550000000000002</v>
      </c>
      <c r="BJ54" s="102">
        <v>16.6036</v>
      </c>
      <c r="BK54" s="102">
        <v>27.807</v>
      </c>
      <c r="BL54" s="102">
        <v>24.9054</v>
      </c>
      <c r="BM54" s="102">
        <v>41.710499999999996</v>
      </c>
      <c r="BN54" s="16">
        <v>0.5</v>
      </c>
      <c r="BP54" s="103">
        <v>22</v>
      </c>
      <c r="BQ54" s="103">
        <v>28</v>
      </c>
      <c r="BR54" s="103">
        <f t="shared" si="19"/>
        <v>29.040000000000003</v>
      </c>
      <c r="BS54" s="103">
        <f t="shared" si="19"/>
        <v>36.96</v>
      </c>
      <c r="BT54" s="16">
        <f t="shared" si="7"/>
        <v>0.32000000000000006</v>
      </c>
    </row>
    <row r="55" spans="1:72" ht="14.25">
      <c r="A55" s="6" t="s">
        <v>104</v>
      </c>
      <c r="B55" s="76"/>
      <c r="C55" s="76"/>
      <c r="D55" s="76"/>
      <c r="E55" s="76"/>
      <c r="F55" s="16"/>
      <c r="H55" s="79">
        <v>17</v>
      </c>
      <c r="I55" s="79">
        <v>26</v>
      </c>
      <c r="J55" s="79">
        <f t="shared" si="17"/>
        <v>22.78</v>
      </c>
      <c r="K55" s="79">
        <f t="shared" si="17"/>
        <v>34.84</v>
      </c>
      <c r="L55" s="16">
        <f t="shared" si="1"/>
        <v>0.3400000000000001</v>
      </c>
      <c r="N55" s="78">
        <v>45</v>
      </c>
      <c r="O55" s="78">
        <v>50</v>
      </c>
      <c r="P55" s="78">
        <v>60.73</v>
      </c>
      <c r="Q55" s="78">
        <v>67.47</v>
      </c>
      <c r="R55" s="16">
        <f t="shared" si="2"/>
        <v>0.34947368421052616</v>
      </c>
      <c r="T55" s="92">
        <v>17.790499999999998</v>
      </c>
      <c r="U55" s="92">
        <v>23.758999999999997</v>
      </c>
      <c r="V55" s="92">
        <v>24.12488115222876</v>
      </c>
      <c r="W55" s="92">
        <v>32.05510426408746</v>
      </c>
      <c r="X55" s="16">
        <f t="shared" si="3"/>
        <v>0.3521218165396991</v>
      </c>
      <c r="Z55" s="89">
        <v>17</v>
      </c>
      <c r="AA55" s="89">
        <v>26</v>
      </c>
      <c r="AB55" s="89">
        <v>23.12</v>
      </c>
      <c r="AC55" s="89">
        <v>35.36</v>
      </c>
      <c r="AD55" s="16">
        <f t="shared" si="4"/>
        <v>0.3600000000000001</v>
      </c>
      <c r="AF55" s="90">
        <v>24</v>
      </c>
      <c r="AG55" s="90">
        <v>28</v>
      </c>
      <c r="AH55" s="90">
        <v>35.28</v>
      </c>
      <c r="AI55" s="90">
        <v>41.16</v>
      </c>
      <c r="AJ55" s="16">
        <f t="shared" si="18"/>
        <v>0.47</v>
      </c>
      <c r="AL55" s="91">
        <v>17.43</v>
      </c>
      <c r="AM55" s="91">
        <v>21.56</v>
      </c>
      <c r="AN55" s="91">
        <f t="shared" si="20"/>
        <v>23.96625</v>
      </c>
      <c r="AO55" s="91">
        <f t="shared" si="20"/>
        <v>29.645</v>
      </c>
      <c r="AP55" s="16">
        <v>0.375</v>
      </c>
      <c r="AR55" s="95">
        <v>22</v>
      </c>
      <c r="AS55" s="95">
        <v>27</v>
      </c>
      <c r="AT55" s="95">
        <v>29.7</v>
      </c>
      <c r="AU55" s="95">
        <v>36.45</v>
      </c>
      <c r="AV55" s="16">
        <f t="shared" si="5"/>
        <v>0.3500000000000001</v>
      </c>
      <c r="AX55" s="99">
        <v>16.85</v>
      </c>
      <c r="AY55" s="99">
        <v>27</v>
      </c>
      <c r="AZ55" s="99">
        <v>23.42</v>
      </c>
      <c r="BA55" s="99">
        <v>37.53</v>
      </c>
      <c r="BB55" s="16">
        <f t="shared" si="6"/>
        <v>0.3899657924743445</v>
      </c>
      <c r="BD55" s="101">
        <v>22</v>
      </c>
      <c r="BE55" s="101">
        <v>24.5</v>
      </c>
      <c r="BF55" s="101">
        <v>29.81</v>
      </c>
      <c r="BG55" s="101">
        <v>33.1975</v>
      </c>
      <c r="BH55" s="16">
        <f t="shared" si="10"/>
        <v>0.35499999999999976</v>
      </c>
      <c r="BJ55" s="102">
        <v>17.767500000000002</v>
      </c>
      <c r="BK55" s="102">
        <v>29.7505</v>
      </c>
      <c r="BL55" s="102">
        <v>26.651250000000005</v>
      </c>
      <c r="BM55" s="102">
        <v>44.62575</v>
      </c>
      <c r="BN55" s="16">
        <v>0.5</v>
      </c>
      <c r="BP55" s="103">
        <v>26</v>
      </c>
      <c r="BQ55" s="103">
        <v>32</v>
      </c>
      <c r="BR55" s="103">
        <f t="shared" si="19"/>
        <v>34.32</v>
      </c>
      <c r="BS55" s="103">
        <f t="shared" si="19"/>
        <v>42.24</v>
      </c>
      <c r="BT55" s="16">
        <f t="shared" si="7"/>
        <v>0.32000000000000006</v>
      </c>
    </row>
    <row r="56" spans="1:72" ht="14.25">
      <c r="A56" s="6" t="s">
        <v>105</v>
      </c>
      <c r="B56" s="76"/>
      <c r="C56" s="76"/>
      <c r="D56" s="76"/>
      <c r="E56" s="76"/>
      <c r="F56" s="16"/>
      <c r="H56" s="79">
        <v>22</v>
      </c>
      <c r="I56" s="79">
        <v>34</v>
      </c>
      <c r="J56" s="79">
        <f t="shared" si="17"/>
        <v>29.48</v>
      </c>
      <c r="K56" s="79">
        <f>I56*1.34</f>
        <v>45.56</v>
      </c>
      <c r="L56" s="16">
        <f t="shared" si="1"/>
        <v>0.3400000000000001</v>
      </c>
      <c r="N56" s="78">
        <v>50</v>
      </c>
      <c r="O56" s="78">
        <v>70</v>
      </c>
      <c r="P56" s="78">
        <v>67.47</v>
      </c>
      <c r="Q56" s="78">
        <v>94.46</v>
      </c>
      <c r="R56" s="16">
        <f t="shared" si="2"/>
        <v>0.3494166666666667</v>
      </c>
      <c r="T56" s="92">
        <v>19.458000000000002</v>
      </c>
      <c r="U56" s="92">
        <v>25.783</v>
      </c>
      <c r="V56" s="92">
        <v>26.34631651808242</v>
      </c>
      <c r="W56" s="92">
        <v>34.740359873843566</v>
      </c>
      <c r="X56" s="16">
        <f t="shared" si="3"/>
        <v>0.3502503567986117</v>
      </c>
      <c r="Z56" s="89">
        <v>22</v>
      </c>
      <c r="AA56" s="89">
        <v>30</v>
      </c>
      <c r="AB56" s="89">
        <v>29.92</v>
      </c>
      <c r="AC56" s="89">
        <v>40.8</v>
      </c>
      <c r="AD56" s="16">
        <f t="shared" si="4"/>
        <v>0.3599999999999999</v>
      </c>
      <c r="AF56" s="90">
        <v>26</v>
      </c>
      <c r="AG56" s="90">
        <v>30</v>
      </c>
      <c r="AH56" s="90">
        <v>38.22</v>
      </c>
      <c r="AI56" s="90">
        <v>44.1</v>
      </c>
      <c r="AJ56" s="16">
        <f t="shared" si="18"/>
        <v>0.47</v>
      </c>
      <c r="AL56" s="91">
        <v>22.56</v>
      </c>
      <c r="AM56" s="91">
        <v>25.45</v>
      </c>
      <c r="AN56" s="91">
        <f t="shared" si="20"/>
        <v>31.02</v>
      </c>
      <c r="AO56" s="91">
        <f t="shared" si="20"/>
        <v>34.99375</v>
      </c>
      <c r="AP56" s="16">
        <v>0.375</v>
      </c>
      <c r="AR56" s="95">
        <v>25</v>
      </c>
      <c r="AS56" s="95">
        <v>29</v>
      </c>
      <c r="AT56" s="95">
        <v>33.75</v>
      </c>
      <c r="AU56" s="95">
        <v>39.15</v>
      </c>
      <c r="AV56" s="16">
        <f t="shared" si="5"/>
        <v>0.3500000000000001</v>
      </c>
      <c r="AX56" s="99">
        <v>22.05</v>
      </c>
      <c r="AY56" s="99">
        <v>33.5</v>
      </c>
      <c r="AZ56" s="99">
        <v>30.65</v>
      </c>
      <c r="BA56" s="99">
        <v>46.56</v>
      </c>
      <c r="BB56" s="16">
        <f t="shared" si="6"/>
        <v>0.3899189918991901</v>
      </c>
      <c r="BD56" s="101">
        <v>27</v>
      </c>
      <c r="BE56" s="101">
        <v>30.5</v>
      </c>
      <c r="BF56" s="101">
        <v>36.585</v>
      </c>
      <c r="BG56" s="101">
        <v>41.3275</v>
      </c>
      <c r="BH56" s="16">
        <f t="shared" si="10"/>
        <v>0.355</v>
      </c>
      <c r="BJ56" s="102">
        <v>23.2883</v>
      </c>
      <c r="BK56" s="102">
        <v>39.007999999999996</v>
      </c>
      <c r="BL56" s="102">
        <v>34.93245</v>
      </c>
      <c r="BM56" s="102">
        <v>58.51199999999999</v>
      </c>
      <c r="BN56" s="16">
        <v>0.5</v>
      </c>
      <c r="BP56" s="103">
        <v>30</v>
      </c>
      <c r="BQ56" s="103">
        <v>36</v>
      </c>
      <c r="BR56" s="103">
        <f t="shared" si="19"/>
        <v>39.6</v>
      </c>
      <c r="BS56" s="103">
        <f t="shared" si="19"/>
        <v>47.52</v>
      </c>
      <c r="BT56" s="16">
        <f t="shared" si="7"/>
        <v>0.32000000000000006</v>
      </c>
    </row>
    <row r="57" spans="1:72" ht="14.25">
      <c r="A57" s="6" t="s">
        <v>106</v>
      </c>
      <c r="B57" s="76"/>
      <c r="C57" s="76"/>
      <c r="D57" s="76"/>
      <c r="E57" s="76"/>
      <c r="F57" s="16"/>
      <c r="H57" s="79">
        <v>18</v>
      </c>
      <c r="I57" s="79">
        <v>22</v>
      </c>
      <c r="J57" s="79">
        <f t="shared" si="17"/>
        <v>24.12</v>
      </c>
      <c r="K57" s="79">
        <f t="shared" si="17"/>
        <v>29.48</v>
      </c>
      <c r="L57" s="16">
        <f t="shared" si="1"/>
        <v>0.3400000000000001</v>
      </c>
      <c r="N57" s="78">
        <v>20</v>
      </c>
      <c r="O57" s="78">
        <v>30</v>
      </c>
      <c r="P57" s="78">
        <v>26.99</v>
      </c>
      <c r="Q57" s="78">
        <v>40.48</v>
      </c>
      <c r="R57" s="16">
        <f t="shared" si="2"/>
        <v>0.34939999999999993</v>
      </c>
      <c r="T57" s="92">
        <v>20.400999999999996</v>
      </c>
      <c r="U57" s="92">
        <v>28.9685</v>
      </c>
      <c r="V57" s="92">
        <v>27.600021093355753</v>
      </c>
      <c r="W57" s="92">
        <v>38.96658603238014</v>
      </c>
      <c r="X57" s="16">
        <f t="shared" si="3"/>
        <v>0.3483346423548124</v>
      </c>
      <c r="Z57" s="89">
        <v>16</v>
      </c>
      <c r="AA57" s="89">
        <v>20</v>
      </c>
      <c r="AB57" s="89">
        <v>21.76</v>
      </c>
      <c r="AC57" s="89">
        <v>27.2</v>
      </c>
      <c r="AD57" s="16">
        <f t="shared" si="4"/>
        <v>0.3600000000000001</v>
      </c>
      <c r="AF57" s="90">
        <v>18</v>
      </c>
      <c r="AG57" s="90">
        <v>21</v>
      </c>
      <c r="AH57" s="90">
        <v>26.46</v>
      </c>
      <c r="AI57" s="90">
        <v>30.869999999999997</v>
      </c>
      <c r="AJ57" s="16">
        <f t="shared" si="18"/>
        <v>0.47</v>
      </c>
      <c r="AL57" s="91"/>
      <c r="AM57" s="91"/>
      <c r="AN57" s="91"/>
      <c r="AO57" s="91"/>
      <c r="AP57" s="16"/>
      <c r="AR57" s="95">
        <v>16</v>
      </c>
      <c r="AS57" s="95">
        <v>20</v>
      </c>
      <c r="AT57" s="95">
        <v>21.6</v>
      </c>
      <c r="AU57" s="95">
        <v>27</v>
      </c>
      <c r="AV57" s="16">
        <f t="shared" si="5"/>
        <v>0.3500000000000001</v>
      </c>
      <c r="AX57" s="99">
        <v>19.25</v>
      </c>
      <c r="AY57" s="99">
        <v>25</v>
      </c>
      <c r="AZ57" s="99">
        <v>26.68</v>
      </c>
      <c r="BA57" s="99">
        <v>34.75</v>
      </c>
      <c r="BB57" s="16">
        <f t="shared" si="6"/>
        <v>0.3882485875706214</v>
      </c>
      <c r="BD57" s="101">
        <v>17</v>
      </c>
      <c r="BE57" s="101">
        <v>20.5</v>
      </c>
      <c r="BF57" s="101">
        <v>23.035</v>
      </c>
      <c r="BG57" s="101">
        <v>27.7775</v>
      </c>
      <c r="BH57" s="16">
        <f t="shared" si="10"/>
        <v>0.355</v>
      </c>
      <c r="BJ57" s="102">
        <v>14.42</v>
      </c>
      <c r="BK57" s="102">
        <v>26.162499999999998</v>
      </c>
      <c r="BL57" s="102">
        <v>19.467000000000002</v>
      </c>
      <c r="BM57" s="102">
        <v>35.319375</v>
      </c>
      <c r="BN57" s="16">
        <v>0.35</v>
      </c>
      <c r="BP57" s="103">
        <v>22</v>
      </c>
      <c r="BQ57" s="103">
        <v>28</v>
      </c>
      <c r="BR57" s="103">
        <f t="shared" si="19"/>
        <v>29.040000000000003</v>
      </c>
      <c r="BS57" s="103">
        <f t="shared" si="19"/>
        <v>36.96</v>
      </c>
      <c r="BT57" s="16">
        <f t="shared" si="7"/>
        <v>0.32000000000000006</v>
      </c>
    </row>
    <row r="58" spans="1:72" ht="14.25">
      <c r="A58" s="3" t="s">
        <v>107</v>
      </c>
      <c r="B58" s="76"/>
      <c r="C58" s="76"/>
      <c r="D58" s="76"/>
      <c r="E58" s="76"/>
      <c r="F58" s="16"/>
      <c r="H58" s="79">
        <v>11</v>
      </c>
      <c r="I58" s="79">
        <v>15</v>
      </c>
      <c r="J58" s="79">
        <f t="shared" si="17"/>
        <v>14.74</v>
      </c>
      <c r="K58" s="79">
        <f t="shared" si="17"/>
        <v>20.1</v>
      </c>
      <c r="L58" s="16">
        <f t="shared" si="1"/>
        <v>0.3400000000000001</v>
      </c>
      <c r="N58" s="78">
        <v>16</v>
      </c>
      <c r="O58" s="78">
        <v>25</v>
      </c>
      <c r="P58" s="78">
        <v>21.59</v>
      </c>
      <c r="Q58" s="78">
        <v>33.74</v>
      </c>
      <c r="R58" s="16">
        <f t="shared" si="2"/>
        <v>0.3495121951219511</v>
      </c>
      <c r="T58" s="92">
        <v>26.3925</v>
      </c>
      <c r="U58" s="92">
        <v>38.329499999999996</v>
      </c>
      <c r="V58" s="92">
        <v>35.54898798359966</v>
      </c>
      <c r="W58" s="92">
        <v>51.385893227502095</v>
      </c>
      <c r="X58" s="16">
        <f t="shared" si="3"/>
        <v>0.34320449323416713</v>
      </c>
      <c r="Z58" s="89">
        <v>10</v>
      </c>
      <c r="AA58" s="89">
        <v>12</v>
      </c>
      <c r="AB58" s="89">
        <v>13.6</v>
      </c>
      <c r="AC58" s="89">
        <v>16.32</v>
      </c>
      <c r="AD58" s="16">
        <f t="shared" si="4"/>
        <v>0.3600000000000001</v>
      </c>
      <c r="AF58" s="90">
        <v>11</v>
      </c>
      <c r="AG58" s="90">
        <v>14.5</v>
      </c>
      <c r="AH58" s="90">
        <v>16.17</v>
      </c>
      <c r="AI58" s="90">
        <v>21.31</v>
      </c>
      <c r="AJ58" s="16">
        <f t="shared" si="18"/>
        <v>0.4698039215686276</v>
      </c>
      <c r="AL58" s="91"/>
      <c r="AM58" s="91"/>
      <c r="AN58" s="91"/>
      <c r="AO58" s="91"/>
      <c r="AP58" s="16"/>
      <c r="AR58" s="95">
        <v>14</v>
      </c>
      <c r="AS58" s="95">
        <v>19</v>
      </c>
      <c r="AT58" s="95">
        <v>18.9</v>
      </c>
      <c r="AU58" s="95">
        <v>25.65</v>
      </c>
      <c r="AV58" s="16">
        <f t="shared" si="5"/>
        <v>0.34999999999999987</v>
      </c>
      <c r="AX58" s="99">
        <v>11.6</v>
      </c>
      <c r="AY58" s="99">
        <v>18</v>
      </c>
      <c r="AZ58" s="99">
        <v>16.12</v>
      </c>
      <c r="BA58" s="99">
        <v>25.02</v>
      </c>
      <c r="BB58" s="16">
        <f t="shared" si="6"/>
        <v>0.3898648648648648</v>
      </c>
      <c r="BD58" s="101">
        <v>10.5</v>
      </c>
      <c r="BE58" s="101">
        <v>13.5</v>
      </c>
      <c r="BF58" s="101">
        <v>14.2275</v>
      </c>
      <c r="BG58" s="101">
        <v>18.2925</v>
      </c>
      <c r="BH58" s="16">
        <f t="shared" si="10"/>
        <v>0.35499999999999976</v>
      </c>
      <c r="BJ58" s="102"/>
      <c r="BK58" s="102"/>
      <c r="BL58" s="102"/>
      <c r="BM58" s="102"/>
      <c r="BN58" s="16"/>
      <c r="BP58" s="103">
        <v>9</v>
      </c>
      <c r="BQ58" s="103">
        <v>12</v>
      </c>
      <c r="BR58" s="103">
        <f t="shared" si="19"/>
        <v>11.88</v>
      </c>
      <c r="BS58" s="103">
        <f t="shared" si="19"/>
        <v>15.84</v>
      </c>
      <c r="BT58" s="16">
        <f t="shared" si="7"/>
        <v>0.31999999999999984</v>
      </c>
    </row>
    <row r="59" spans="1:72" ht="14.25">
      <c r="A59" s="4" t="s">
        <v>108</v>
      </c>
      <c r="B59" s="168"/>
      <c r="C59" s="169"/>
      <c r="D59" s="169"/>
      <c r="E59" s="169"/>
      <c r="F59" s="170"/>
      <c r="H59" s="168"/>
      <c r="I59" s="169"/>
      <c r="J59" s="169"/>
      <c r="K59" s="169"/>
      <c r="L59" s="170"/>
      <c r="N59" s="168"/>
      <c r="O59" s="169"/>
      <c r="P59" s="169"/>
      <c r="Q59" s="169"/>
      <c r="R59" s="170"/>
      <c r="T59" s="168"/>
      <c r="U59" s="169"/>
      <c r="V59" s="169"/>
      <c r="W59" s="169"/>
      <c r="X59" s="170"/>
      <c r="Z59" s="168"/>
      <c r="AA59" s="169"/>
      <c r="AB59" s="169"/>
      <c r="AC59" s="169"/>
      <c r="AD59" s="170"/>
      <c r="AF59" s="168"/>
      <c r="AG59" s="169"/>
      <c r="AH59" s="169"/>
      <c r="AI59" s="169"/>
      <c r="AJ59" s="170"/>
      <c r="AL59" s="168"/>
      <c r="AM59" s="169"/>
      <c r="AN59" s="169"/>
      <c r="AO59" s="169"/>
      <c r="AP59" s="170"/>
      <c r="AR59" s="168"/>
      <c r="AS59" s="169"/>
      <c r="AT59" s="169"/>
      <c r="AU59" s="169"/>
      <c r="AV59" s="170"/>
      <c r="AX59" s="168"/>
      <c r="AY59" s="169"/>
      <c r="AZ59" s="169"/>
      <c r="BA59" s="169"/>
      <c r="BB59" s="170"/>
      <c r="BD59" s="168"/>
      <c r="BE59" s="169"/>
      <c r="BF59" s="169"/>
      <c r="BG59" s="169"/>
      <c r="BH59" s="170"/>
      <c r="BJ59" s="168"/>
      <c r="BK59" s="169"/>
      <c r="BL59" s="169"/>
      <c r="BM59" s="169"/>
      <c r="BN59" s="170"/>
      <c r="BP59" s="168"/>
      <c r="BQ59" s="169"/>
      <c r="BR59" s="169"/>
      <c r="BS59" s="169"/>
      <c r="BT59" s="170"/>
    </row>
    <row r="60" spans="1:72" ht="14.25">
      <c r="A60" s="4" t="s">
        <v>109</v>
      </c>
      <c r="B60" s="168"/>
      <c r="C60" s="169"/>
      <c r="D60" s="169"/>
      <c r="E60" s="169"/>
      <c r="F60" s="170"/>
      <c r="H60" s="168"/>
      <c r="I60" s="169"/>
      <c r="J60" s="169"/>
      <c r="K60" s="169"/>
      <c r="L60" s="170"/>
      <c r="N60" s="168"/>
      <c r="O60" s="169"/>
      <c r="P60" s="169"/>
      <c r="Q60" s="169"/>
      <c r="R60" s="170"/>
      <c r="T60" s="168"/>
      <c r="U60" s="169"/>
      <c r="V60" s="169"/>
      <c r="W60" s="169"/>
      <c r="X60" s="170"/>
      <c r="Z60" s="168"/>
      <c r="AA60" s="169"/>
      <c r="AB60" s="169"/>
      <c r="AC60" s="169"/>
      <c r="AD60" s="170"/>
      <c r="AF60" s="168"/>
      <c r="AG60" s="169"/>
      <c r="AH60" s="169"/>
      <c r="AI60" s="169"/>
      <c r="AJ60" s="170"/>
      <c r="AL60" s="168"/>
      <c r="AM60" s="169"/>
      <c r="AN60" s="169"/>
      <c r="AO60" s="169"/>
      <c r="AP60" s="170"/>
      <c r="AR60" s="168"/>
      <c r="AS60" s="169"/>
      <c r="AT60" s="169"/>
      <c r="AU60" s="169"/>
      <c r="AV60" s="170"/>
      <c r="AX60" s="168"/>
      <c r="AY60" s="169"/>
      <c r="AZ60" s="169"/>
      <c r="BA60" s="169"/>
      <c r="BB60" s="170"/>
      <c r="BD60" s="168"/>
      <c r="BE60" s="169"/>
      <c r="BF60" s="169"/>
      <c r="BG60" s="169"/>
      <c r="BH60" s="170"/>
      <c r="BJ60" s="168"/>
      <c r="BK60" s="169"/>
      <c r="BL60" s="169"/>
      <c r="BM60" s="169"/>
      <c r="BN60" s="170"/>
      <c r="BP60" s="168"/>
      <c r="BQ60" s="169"/>
      <c r="BR60" s="169"/>
      <c r="BS60" s="169"/>
      <c r="BT60" s="170"/>
    </row>
    <row r="61" spans="1:72" ht="14.25">
      <c r="A61" s="3" t="s">
        <v>110</v>
      </c>
      <c r="B61" s="76"/>
      <c r="C61" s="76"/>
      <c r="D61" s="76"/>
      <c r="E61" s="76"/>
      <c r="F61" s="16"/>
      <c r="H61" s="79">
        <v>14.5</v>
      </c>
      <c r="I61" s="79">
        <v>19.5</v>
      </c>
      <c r="J61" s="79">
        <f aca="true" t="shared" si="21" ref="J61:K68">H61*1.34</f>
        <v>19.43</v>
      </c>
      <c r="K61" s="79">
        <f t="shared" si="21"/>
        <v>26.130000000000003</v>
      </c>
      <c r="L61" s="16">
        <f aca="true" t="shared" si="22" ref="L61:L68">((J61+K61)/(H61+I61)-1)</f>
        <v>0.3400000000000001</v>
      </c>
      <c r="N61" s="78">
        <v>13.5</v>
      </c>
      <c r="O61" s="78">
        <v>20</v>
      </c>
      <c r="P61" s="78">
        <v>18.22</v>
      </c>
      <c r="Q61" s="78">
        <v>26.99</v>
      </c>
      <c r="R61" s="16">
        <f aca="true" t="shared" si="23" ref="R61:R68">((P61+Q61)/(N61+O61)-1)</f>
        <v>0.34955223880597</v>
      </c>
      <c r="T61" s="92">
        <v>23.115</v>
      </c>
      <c r="U61" s="92">
        <v>33.58</v>
      </c>
      <c r="V61" s="92">
        <v>31.200704751892342</v>
      </c>
      <c r="W61" s="92">
        <v>45.08469682506307</v>
      </c>
      <c r="X61" s="16">
        <f aca="true" t="shared" si="24" ref="X61:X68">((V61+W61)/(T61+U61)-1)</f>
        <v>0.3455401989056428</v>
      </c>
      <c r="Z61" s="89">
        <v>10</v>
      </c>
      <c r="AA61" s="89">
        <v>12</v>
      </c>
      <c r="AB61" s="89">
        <v>13.6</v>
      </c>
      <c r="AC61" s="89">
        <v>16.32</v>
      </c>
      <c r="AD61" s="16">
        <f aca="true" t="shared" si="25" ref="AD61:AD68">((AB61+AC61)/(Z61+AA61)-1)</f>
        <v>0.3600000000000001</v>
      </c>
      <c r="AF61" s="90"/>
      <c r="AG61" s="90"/>
      <c r="AH61" s="90"/>
      <c r="AI61" s="90"/>
      <c r="AJ61" s="16"/>
      <c r="AL61" s="91"/>
      <c r="AM61" s="91"/>
      <c r="AN61" s="91"/>
      <c r="AO61" s="91"/>
      <c r="AP61" s="16"/>
      <c r="AR61" s="95">
        <v>14</v>
      </c>
      <c r="AS61" s="95">
        <v>17</v>
      </c>
      <c r="AT61" s="95">
        <v>18.9</v>
      </c>
      <c r="AU61" s="95">
        <v>22.95</v>
      </c>
      <c r="AV61" s="16">
        <f aca="true" t="shared" si="26" ref="AV61:AV68">((AT61+AU61)/(AR61+AS61)-1)</f>
        <v>0.34999999999999987</v>
      </c>
      <c r="AX61" s="99">
        <v>14.5</v>
      </c>
      <c r="AY61" s="99">
        <v>23</v>
      </c>
      <c r="AZ61" s="99">
        <v>20.15</v>
      </c>
      <c r="BA61" s="99">
        <v>31.97</v>
      </c>
      <c r="BB61" s="16">
        <f aca="true" t="shared" si="27" ref="BB61:BB68">((AZ61+BA61)/(AX61+AY61)-1)</f>
        <v>0.3898666666666666</v>
      </c>
      <c r="BD61" s="101">
        <v>21</v>
      </c>
      <c r="BE61" s="101">
        <v>24</v>
      </c>
      <c r="BF61" s="101">
        <v>28.455</v>
      </c>
      <c r="BG61" s="101">
        <v>32.519999999999996</v>
      </c>
      <c r="BH61" s="16">
        <f aca="true" t="shared" si="28" ref="BH61:BH68">((BF61+BG61)/(BD61+BE61)-1)</f>
        <v>0.355</v>
      </c>
      <c r="BJ61" s="102">
        <v>10.815</v>
      </c>
      <c r="BK61" s="102">
        <v>27.807</v>
      </c>
      <c r="BL61" s="102">
        <v>15.140999999999998</v>
      </c>
      <c r="BM61" s="102">
        <v>38.92979999999999</v>
      </c>
      <c r="BN61" s="16">
        <v>0.4</v>
      </c>
      <c r="BP61" s="103">
        <v>14.5</v>
      </c>
      <c r="BQ61" s="103">
        <v>18.5</v>
      </c>
      <c r="BR61" s="103">
        <f aca="true" t="shared" si="29" ref="BR61:BS68">BP61*1.32</f>
        <v>19.14</v>
      </c>
      <c r="BS61" s="103">
        <f t="shared" si="29"/>
        <v>24.42</v>
      </c>
      <c r="BT61" s="16">
        <f aca="true" t="shared" si="30" ref="BT61:BT68">((BR61+BS61)/(BP61+BQ61)-1)</f>
        <v>0.32000000000000006</v>
      </c>
    </row>
    <row r="62" spans="1:72" ht="14.25">
      <c r="A62" s="3" t="s">
        <v>111</v>
      </c>
      <c r="B62" s="76"/>
      <c r="C62" s="76"/>
      <c r="D62" s="76"/>
      <c r="E62" s="76"/>
      <c r="F62" s="16"/>
      <c r="H62" s="79">
        <v>19.5</v>
      </c>
      <c r="I62" s="79">
        <v>24.5</v>
      </c>
      <c r="J62" s="79">
        <f t="shared" si="21"/>
        <v>26.130000000000003</v>
      </c>
      <c r="K62" s="79">
        <f t="shared" si="21"/>
        <v>32.830000000000005</v>
      </c>
      <c r="L62" s="16">
        <f t="shared" si="22"/>
        <v>0.3400000000000001</v>
      </c>
      <c r="N62" s="78">
        <v>16.25</v>
      </c>
      <c r="O62" s="78">
        <v>25</v>
      </c>
      <c r="P62" s="78">
        <v>21.93</v>
      </c>
      <c r="Q62" s="78">
        <v>33.74</v>
      </c>
      <c r="R62" s="16">
        <f t="shared" si="23"/>
        <v>0.34957575757575765</v>
      </c>
      <c r="T62" s="92">
        <v>25.955499999999997</v>
      </c>
      <c r="U62" s="92">
        <v>37.858</v>
      </c>
      <c r="V62" s="92">
        <v>34.96921688603868</v>
      </c>
      <c r="W62" s="92">
        <v>50.76035072750209</v>
      </c>
      <c r="X62" s="16">
        <f t="shared" si="24"/>
        <v>0.34343936022222255</v>
      </c>
      <c r="Z62" s="89">
        <v>12</v>
      </c>
      <c r="AA62" s="89">
        <v>14</v>
      </c>
      <c r="AB62" s="89">
        <v>16.32</v>
      </c>
      <c r="AC62" s="89">
        <v>19.04</v>
      </c>
      <c r="AD62" s="16">
        <f t="shared" si="25"/>
        <v>0.3599999999999999</v>
      </c>
      <c r="AF62" s="90"/>
      <c r="AG62" s="90"/>
      <c r="AH62" s="90"/>
      <c r="AI62" s="90"/>
      <c r="AJ62" s="16"/>
      <c r="AL62" s="91"/>
      <c r="AM62" s="91"/>
      <c r="AN62" s="91"/>
      <c r="AO62" s="91"/>
      <c r="AP62" s="16"/>
      <c r="AR62" s="95">
        <v>15</v>
      </c>
      <c r="AS62" s="95">
        <v>18</v>
      </c>
      <c r="AT62" s="95">
        <v>20.25</v>
      </c>
      <c r="AU62" s="95">
        <v>24.3</v>
      </c>
      <c r="AV62" s="16">
        <f t="shared" si="26"/>
        <v>0.34999999999999987</v>
      </c>
      <c r="AX62" s="99">
        <v>17.5</v>
      </c>
      <c r="AY62" s="99">
        <v>28</v>
      </c>
      <c r="AZ62" s="99">
        <v>24.33</v>
      </c>
      <c r="BA62" s="99">
        <v>38.92</v>
      </c>
      <c r="BB62" s="16">
        <f t="shared" si="27"/>
        <v>0.39010989010989006</v>
      </c>
      <c r="BD62" s="101">
        <v>25</v>
      </c>
      <c r="BE62" s="101">
        <v>27.75</v>
      </c>
      <c r="BF62" s="101">
        <v>33.875</v>
      </c>
      <c r="BG62" s="101">
        <v>37.60125</v>
      </c>
      <c r="BH62" s="16">
        <f t="shared" si="28"/>
        <v>0.35499999999999976</v>
      </c>
      <c r="BJ62" s="102">
        <v>11.845</v>
      </c>
      <c r="BK62" s="102">
        <v>34.07449999999999</v>
      </c>
      <c r="BL62" s="102">
        <v>16.583</v>
      </c>
      <c r="BM62" s="102">
        <v>47.70429999999999</v>
      </c>
      <c r="BN62" s="16">
        <v>0.4</v>
      </c>
      <c r="BP62" s="103">
        <v>18.5</v>
      </c>
      <c r="BQ62" s="103">
        <v>23.5</v>
      </c>
      <c r="BR62" s="103">
        <f t="shared" si="29"/>
        <v>24.42</v>
      </c>
      <c r="BS62" s="103">
        <f t="shared" si="29"/>
        <v>31.020000000000003</v>
      </c>
      <c r="BT62" s="16">
        <f t="shared" si="30"/>
        <v>0.32000000000000006</v>
      </c>
    </row>
    <row r="63" spans="1:72" ht="14.25">
      <c r="A63" s="3" t="s">
        <v>112</v>
      </c>
      <c r="B63" s="76"/>
      <c r="C63" s="76"/>
      <c r="D63" s="76"/>
      <c r="E63" s="76"/>
      <c r="F63" s="16"/>
      <c r="H63" s="79">
        <v>22.5</v>
      </c>
      <c r="I63" s="79">
        <v>27.5</v>
      </c>
      <c r="J63" s="79">
        <f t="shared" si="21"/>
        <v>30.150000000000002</v>
      </c>
      <c r="K63" s="79">
        <f t="shared" si="21"/>
        <v>36.85</v>
      </c>
      <c r="L63" s="16">
        <f t="shared" si="22"/>
        <v>0.3400000000000001</v>
      </c>
      <c r="N63" s="78">
        <v>20</v>
      </c>
      <c r="O63" s="78">
        <v>31</v>
      </c>
      <c r="P63" s="78">
        <v>26.99</v>
      </c>
      <c r="Q63" s="78">
        <v>41.83</v>
      </c>
      <c r="R63" s="16">
        <f t="shared" si="23"/>
        <v>0.3494117647058823</v>
      </c>
      <c r="T63" s="92">
        <v>28.692499999999995</v>
      </c>
      <c r="U63" s="92">
        <v>41.98649999999999</v>
      </c>
      <c r="V63" s="92">
        <v>38.600414812867946</v>
      </c>
      <c r="W63" s="92">
        <v>56.23766188603867</v>
      </c>
      <c r="X63" s="16">
        <f t="shared" si="24"/>
        <v>0.3418140706420101</v>
      </c>
      <c r="Z63" s="89">
        <v>14</v>
      </c>
      <c r="AA63" s="89">
        <v>16</v>
      </c>
      <c r="AB63" s="89">
        <v>19.04</v>
      </c>
      <c r="AC63" s="89">
        <v>21.76</v>
      </c>
      <c r="AD63" s="16">
        <f t="shared" si="25"/>
        <v>0.3599999999999999</v>
      </c>
      <c r="AF63" s="90"/>
      <c r="AG63" s="90"/>
      <c r="AH63" s="90"/>
      <c r="AI63" s="90"/>
      <c r="AJ63" s="16"/>
      <c r="AL63" s="91"/>
      <c r="AM63" s="91"/>
      <c r="AN63" s="91"/>
      <c r="AO63" s="91"/>
      <c r="AP63" s="16"/>
      <c r="AR63" s="95">
        <v>16</v>
      </c>
      <c r="AS63" s="95">
        <v>19</v>
      </c>
      <c r="AT63" s="95">
        <v>21.6</v>
      </c>
      <c r="AU63" s="95">
        <v>25.65</v>
      </c>
      <c r="AV63" s="16">
        <f t="shared" si="26"/>
        <v>0.3500000000000001</v>
      </c>
      <c r="AX63" s="99">
        <v>21.5</v>
      </c>
      <c r="AY63" s="99">
        <v>35</v>
      </c>
      <c r="AZ63" s="99">
        <v>29.88</v>
      </c>
      <c r="BA63" s="99">
        <v>48.65</v>
      </c>
      <c r="BB63" s="16">
        <f t="shared" si="27"/>
        <v>0.38991150442477873</v>
      </c>
      <c r="BD63" s="101">
        <v>28</v>
      </c>
      <c r="BE63" s="101">
        <v>32</v>
      </c>
      <c r="BF63" s="101">
        <v>37.94</v>
      </c>
      <c r="BG63" s="101">
        <v>43.36</v>
      </c>
      <c r="BH63" s="16">
        <f t="shared" si="28"/>
        <v>0.355</v>
      </c>
      <c r="BJ63" s="102">
        <v>12.875</v>
      </c>
      <c r="BK63" s="102">
        <v>41.74499999999999</v>
      </c>
      <c r="BL63" s="102">
        <v>18.025</v>
      </c>
      <c r="BM63" s="102">
        <v>58.442999999999984</v>
      </c>
      <c r="BN63" s="16">
        <v>0.4</v>
      </c>
      <c r="BP63" s="103">
        <v>23.5</v>
      </c>
      <c r="BQ63" s="103">
        <v>27.5</v>
      </c>
      <c r="BR63" s="103">
        <f t="shared" si="29"/>
        <v>31.020000000000003</v>
      </c>
      <c r="BS63" s="103">
        <f t="shared" si="29"/>
        <v>36.300000000000004</v>
      </c>
      <c r="BT63" s="16">
        <f t="shared" si="30"/>
        <v>0.32000000000000006</v>
      </c>
    </row>
    <row r="64" spans="1:72" ht="14.25">
      <c r="A64" s="3" t="s">
        <v>113</v>
      </c>
      <c r="B64" s="76"/>
      <c r="C64" s="76"/>
      <c r="D64" s="76"/>
      <c r="E64" s="76"/>
      <c r="F64" s="16"/>
      <c r="H64" s="79">
        <v>15.21</v>
      </c>
      <c r="I64" s="79">
        <v>19.22</v>
      </c>
      <c r="J64" s="79">
        <f t="shared" si="21"/>
        <v>20.381400000000003</v>
      </c>
      <c r="K64" s="79">
        <f t="shared" si="21"/>
        <v>25.7548</v>
      </c>
      <c r="L64" s="16">
        <f t="shared" si="22"/>
        <v>0.3400000000000001</v>
      </c>
      <c r="N64" s="78">
        <v>12.5</v>
      </c>
      <c r="O64" s="78">
        <v>20.5</v>
      </c>
      <c r="P64" s="78">
        <v>16.87</v>
      </c>
      <c r="Q64" s="78">
        <v>27.66</v>
      </c>
      <c r="R64" s="16">
        <f t="shared" si="23"/>
        <v>0.34939393939393937</v>
      </c>
      <c r="T64" s="92">
        <v>24.9665</v>
      </c>
      <c r="U64" s="92">
        <v>35.3395</v>
      </c>
      <c r="V64" s="92">
        <v>33.65710334945332</v>
      </c>
      <c r="W64" s="92">
        <v>47.419038349453324</v>
      </c>
      <c r="X64" s="16">
        <f t="shared" si="24"/>
        <v>0.34441252444046433</v>
      </c>
      <c r="Z64" s="89">
        <v>12</v>
      </c>
      <c r="AA64" s="89">
        <v>14</v>
      </c>
      <c r="AB64" s="89">
        <v>16.32</v>
      </c>
      <c r="AC64" s="89">
        <v>19.04</v>
      </c>
      <c r="AD64" s="16">
        <f t="shared" si="25"/>
        <v>0.3599999999999999</v>
      </c>
      <c r="AF64" s="90"/>
      <c r="AG64" s="90"/>
      <c r="AH64" s="90"/>
      <c r="AI64" s="90"/>
      <c r="AJ64" s="16"/>
      <c r="AL64" s="91"/>
      <c r="AM64" s="91"/>
      <c r="AN64" s="91"/>
      <c r="AO64" s="91"/>
      <c r="AP64" s="16"/>
      <c r="AR64" s="95">
        <v>16</v>
      </c>
      <c r="AS64" s="95">
        <v>18.5</v>
      </c>
      <c r="AT64" s="95">
        <v>21.6</v>
      </c>
      <c r="AU64" s="95">
        <v>24.98</v>
      </c>
      <c r="AV64" s="16">
        <f t="shared" si="26"/>
        <v>0.35014492753623183</v>
      </c>
      <c r="AX64" s="99">
        <v>15.3</v>
      </c>
      <c r="AY64" s="99">
        <v>24</v>
      </c>
      <c r="AZ64" s="99">
        <v>21.27</v>
      </c>
      <c r="BA64" s="99">
        <v>33.36</v>
      </c>
      <c r="BB64" s="16">
        <f t="shared" si="27"/>
        <v>0.3900763358778625</v>
      </c>
      <c r="BD64" s="101">
        <v>14</v>
      </c>
      <c r="BE64" s="101">
        <v>20.8</v>
      </c>
      <c r="BF64" s="101">
        <v>18.97</v>
      </c>
      <c r="BG64" s="101">
        <v>28.184</v>
      </c>
      <c r="BH64" s="16">
        <f t="shared" si="28"/>
        <v>0.355</v>
      </c>
      <c r="BJ64" s="102">
        <v>12.36</v>
      </c>
      <c r="BK64" s="102">
        <v>29.7505</v>
      </c>
      <c r="BL64" s="102">
        <v>17.304</v>
      </c>
      <c r="BM64" s="102">
        <v>41.65069999999999</v>
      </c>
      <c r="BN64" s="16">
        <v>0.4</v>
      </c>
      <c r="BP64" s="103">
        <v>14.5</v>
      </c>
      <c r="BQ64" s="103">
        <v>18.5</v>
      </c>
      <c r="BR64" s="103">
        <f t="shared" si="29"/>
        <v>19.14</v>
      </c>
      <c r="BS64" s="103">
        <f t="shared" si="29"/>
        <v>24.42</v>
      </c>
      <c r="BT64" s="16">
        <f t="shared" si="30"/>
        <v>0.32000000000000006</v>
      </c>
    </row>
    <row r="65" spans="1:72" ht="14.25">
      <c r="A65" s="3" t="s">
        <v>114</v>
      </c>
      <c r="B65" s="76"/>
      <c r="C65" s="76"/>
      <c r="D65" s="76"/>
      <c r="E65" s="76"/>
      <c r="F65" s="16"/>
      <c r="H65" s="79">
        <v>17.41</v>
      </c>
      <c r="I65" s="79">
        <v>22.15</v>
      </c>
      <c r="J65" s="79">
        <f t="shared" si="21"/>
        <v>23.329400000000003</v>
      </c>
      <c r="K65" s="79">
        <f t="shared" si="21"/>
        <v>29.681</v>
      </c>
      <c r="L65" s="16">
        <f t="shared" si="22"/>
        <v>0.3400000000000001</v>
      </c>
      <c r="N65" s="78">
        <v>15.75</v>
      </c>
      <c r="O65" s="78">
        <v>23.5</v>
      </c>
      <c r="P65" s="78">
        <v>21.25</v>
      </c>
      <c r="Q65" s="78">
        <v>31.71</v>
      </c>
      <c r="R65" s="16">
        <f t="shared" si="23"/>
        <v>0.3492993630573249</v>
      </c>
      <c r="T65" s="92">
        <v>27.7955</v>
      </c>
      <c r="U65" s="92">
        <v>39.5025</v>
      </c>
      <c r="V65" s="92">
        <v>37.41035834945332</v>
      </c>
      <c r="W65" s="92">
        <v>52.942120910428926</v>
      </c>
      <c r="X65" s="16">
        <f t="shared" si="24"/>
        <v>0.3425730223763297</v>
      </c>
      <c r="Z65" s="89">
        <v>14</v>
      </c>
      <c r="AA65" s="89">
        <v>16</v>
      </c>
      <c r="AB65" s="89">
        <v>19.04</v>
      </c>
      <c r="AC65" s="89">
        <v>21.76</v>
      </c>
      <c r="AD65" s="16">
        <f t="shared" si="25"/>
        <v>0.3599999999999999</v>
      </c>
      <c r="AF65" s="90"/>
      <c r="AG65" s="90"/>
      <c r="AH65" s="90"/>
      <c r="AI65" s="90"/>
      <c r="AJ65" s="16"/>
      <c r="AL65" s="91"/>
      <c r="AM65" s="91"/>
      <c r="AN65" s="91"/>
      <c r="AO65" s="91"/>
      <c r="AP65" s="16"/>
      <c r="AR65" s="95">
        <v>17.5</v>
      </c>
      <c r="AS65" s="95">
        <v>19.5</v>
      </c>
      <c r="AT65" s="95">
        <v>23.63</v>
      </c>
      <c r="AU65" s="95">
        <v>26.33</v>
      </c>
      <c r="AV65" s="16">
        <f t="shared" si="26"/>
        <v>0.35027027027027</v>
      </c>
      <c r="AX65" s="99">
        <v>17.5</v>
      </c>
      <c r="AY65" s="99">
        <v>28</v>
      </c>
      <c r="AZ65" s="99">
        <v>24.33</v>
      </c>
      <c r="BA65" s="99">
        <v>38.92</v>
      </c>
      <c r="BB65" s="16">
        <f t="shared" si="27"/>
        <v>0.39010989010989006</v>
      </c>
      <c r="BD65" s="101">
        <v>16.5</v>
      </c>
      <c r="BE65" s="101">
        <v>26</v>
      </c>
      <c r="BF65" s="101">
        <v>22.357499999999998</v>
      </c>
      <c r="BG65" s="101">
        <v>35.23</v>
      </c>
      <c r="BH65" s="16">
        <f t="shared" si="28"/>
        <v>0.35499999999999976</v>
      </c>
      <c r="BJ65" s="102">
        <v>13.39</v>
      </c>
      <c r="BK65" s="102">
        <v>34.07449999999999</v>
      </c>
      <c r="BL65" s="102">
        <v>18.746</v>
      </c>
      <c r="BM65" s="102">
        <v>47.70429999999999</v>
      </c>
      <c r="BN65" s="16">
        <v>0.4</v>
      </c>
      <c r="BP65" s="103">
        <v>18.5</v>
      </c>
      <c r="BQ65" s="103">
        <v>23.5</v>
      </c>
      <c r="BR65" s="103">
        <f t="shared" si="29"/>
        <v>24.42</v>
      </c>
      <c r="BS65" s="103">
        <f t="shared" si="29"/>
        <v>31.020000000000003</v>
      </c>
      <c r="BT65" s="16">
        <f t="shared" si="30"/>
        <v>0.32000000000000006</v>
      </c>
    </row>
    <row r="66" spans="1:72" ht="14.25">
      <c r="A66" s="3" t="s">
        <v>115</v>
      </c>
      <c r="B66" s="76"/>
      <c r="C66" s="76"/>
      <c r="D66" s="76"/>
      <c r="E66" s="76"/>
      <c r="F66" s="16"/>
      <c r="H66" s="79">
        <v>19.93</v>
      </c>
      <c r="I66" s="79">
        <v>27</v>
      </c>
      <c r="J66" s="79">
        <f t="shared" si="21"/>
        <v>26.706200000000003</v>
      </c>
      <c r="K66" s="79">
        <f t="shared" si="21"/>
        <v>36.18</v>
      </c>
      <c r="L66" s="16">
        <f t="shared" si="22"/>
        <v>0.3400000000000001</v>
      </c>
      <c r="N66" s="78">
        <v>18</v>
      </c>
      <c r="O66" s="78">
        <v>27</v>
      </c>
      <c r="P66" s="78">
        <v>24.29</v>
      </c>
      <c r="Q66" s="78">
        <v>36.44</v>
      </c>
      <c r="R66" s="16">
        <f t="shared" si="23"/>
        <v>0.3495555555555554</v>
      </c>
      <c r="T66" s="92">
        <v>30.566999999999997</v>
      </c>
      <c r="U66" s="92">
        <v>43.55049999999999</v>
      </c>
      <c r="V66" s="92">
        <v>41.08732767872161</v>
      </c>
      <c r="W66" s="92">
        <v>58.312632129941115</v>
      </c>
      <c r="X66" s="16">
        <f t="shared" si="24"/>
        <v>0.3411132297859847</v>
      </c>
      <c r="Z66" s="89">
        <v>16</v>
      </c>
      <c r="AA66" s="89">
        <v>18</v>
      </c>
      <c r="AB66" s="89">
        <v>21.76</v>
      </c>
      <c r="AC66" s="89">
        <v>24.48</v>
      </c>
      <c r="AD66" s="16">
        <f t="shared" si="25"/>
        <v>0.3600000000000001</v>
      </c>
      <c r="AF66" s="90"/>
      <c r="AG66" s="90"/>
      <c r="AH66" s="90"/>
      <c r="AI66" s="90"/>
      <c r="AJ66" s="16"/>
      <c r="AL66" s="91"/>
      <c r="AM66" s="91"/>
      <c r="AN66" s="91"/>
      <c r="AO66" s="91"/>
      <c r="AP66" s="16"/>
      <c r="AR66" s="95">
        <v>18.5</v>
      </c>
      <c r="AS66" s="95">
        <v>21.5</v>
      </c>
      <c r="AT66" s="95">
        <v>24.98</v>
      </c>
      <c r="AU66" s="95">
        <v>29.03</v>
      </c>
      <c r="AV66" s="16">
        <f t="shared" si="26"/>
        <v>0.3502500000000002</v>
      </c>
      <c r="AX66" s="99">
        <v>20</v>
      </c>
      <c r="AY66" s="99">
        <v>30</v>
      </c>
      <c r="AZ66" s="99">
        <v>27.8</v>
      </c>
      <c r="BA66" s="99">
        <v>41.7</v>
      </c>
      <c r="BB66" s="16">
        <f t="shared" si="27"/>
        <v>0.3899999999999999</v>
      </c>
      <c r="BD66" s="101">
        <v>19</v>
      </c>
      <c r="BE66" s="101">
        <v>31</v>
      </c>
      <c r="BF66" s="101">
        <v>25.745</v>
      </c>
      <c r="BG66" s="101">
        <v>42.005</v>
      </c>
      <c r="BH66" s="16">
        <f t="shared" si="28"/>
        <v>0.355</v>
      </c>
      <c r="BJ66" s="102">
        <v>14.42</v>
      </c>
      <c r="BK66" s="102">
        <v>39.007999999999996</v>
      </c>
      <c r="BL66" s="102">
        <v>20.188</v>
      </c>
      <c r="BM66" s="102">
        <v>54.61119999999999</v>
      </c>
      <c r="BN66" s="16">
        <v>0.4</v>
      </c>
      <c r="BP66" s="103">
        <v>23.5</v>
      </c>
      <c r="BQ66" s="103">
        <v>27.5</v>
      </c>
      <c r="BR66" s="103">
        <f t="shared" si="29"/>
        <v>31.020000000000003</v>
      </c>
      <c r="BS66" s="103">
        <f t="shared" si="29"/>
        <v>36.300000000000004</v>
      </c>
      <c r="BT66" s="16">
        <f t="shared" si="30"/>
        <v>0.32000000000000006</v>
      </c>
    </row>
    <row r="67" spans="1:72" ht="14.25">
      <c r="A67" s="3" t="s">
        <v>116</v>
      </c>
      <c r="B67" s="76"/>
      <c r="C67" s="76"/>
      <c r="D67" s="76"/>
      <c r="E67" s="76"/>
      <c r="F67" s="16"/>
      <c r="H67" s="79">
        <v>22.83</v>
      </c>
      <c r="I67" s="79">
        <v>29.35</v>
      </c>
      <c r="J67" s="79">
        <f t="shared" si="21"/>
        <v>30.5922</v>
      </c>
      <c r="K67" s="79">
        <f t="shared" si="21"/>
        <v>39.32900000000001</v>
      </c>
      <c r="L67" s="16">
        <f t="shared" si="22"/>
        <v>0.3400000000000001</v>
      </c>
      <c r="N67" s="78">
        <v>21</v>
      </c>
      <c r="O67" s="78">
        <v>31.5</v>
      </c>
      <c r="P67" s="78">
        <v>28.34</v>
      </c>
      <c r="Q67" s="78">
        <v>42.51</v>
      </c>
      <c r="R67" s="16">
        <f t="shared" si="23"/>
        <v>0.34952380952380935</v>
      </c>
      <c r="T67" s="92">
        <v>34.361999999999995</v>
      </c>
      <c r="U67" s="92">
        <v>49.070499999999996</v>
      </c>
      <c r="V67" s="92">
        <v>46.12218194701428</v>
      </c>
      <c r="W67" s="92">
        <v>65.63605652018502</v>
      </c>
      <c r="X67" s="16">
        <f t="shared" si="24"/>
        <v>0.3395048508338996</v>
      </c>
      <c r="Z67" s="89">
        <v>18</v>
      </c>
      <c r="AA67" s="89">
        <v>20</v>
      </c>
      <c r="AB67" s="89">
        <v>24.48</v>
      </c>
      <c r="AC67" s="89">
        <v>27.2</v>
      </c>
      <c r="AD67" s="16">
        <f t="shared" si="25"/>
        <v>0.3600000000000001</v>
      </c>
      <c r="AF67" s="90"/>
      <c r="AG67" s="90"/>
      <c r="AH67" s="90"/>
      <c r="AI67" s="90"/>
      <c r="AJ67" s="16"/>
      <c r="AL67" s="91"/>
      <c r="AM67" s="91"/>
      <c r="AN67" s="91"/>
      <c r="AO67" s="91"/>
      <c r="AP67" s="16"/>
      <c r="AR67" s="95">
        <v>20</v>
      </c>
      <c r="AS67" s="95">
        <v>24</v>
      </c>
      <c r="AT67" s="95">
        <v>27</v>
      </c>
      <c r="AU67" s="95">
        <v>32.4</v>
      </c>
      <c r="AV67" s="16">
        <f t="shared" si="26"/>
        <v>0.34999999999999987</v>
      </c>
      <c r="AX67" s="99">
        <v>23</v>
      </c>
      <c r="AY67" s="99">
        <v>35</v>
      </c>
      <c r="AZ67" s="99">
        <v>31.97</v>
      </c>
      <c r="BA67" s="99">
        <v>48.65</v>
      </c>
      <c r="BB67" s="16">
        <f t="shared" si="27"/>
        <v>0.3900000000000001</v>
      </c>
      <c r="BD67" s="101">
        <v>24</v>
      </c>
      <c r="BE67" s="101">
        <v>36</v>
      </c>
      <c r="BF67" s="101">
        <v>32.519999999999996</v>
      </c>
      <c r="BG67" s="101">
        <v>48.78</v>
      </c>
      <c r="BH67" s="16">
        <f t="shared" si="28"/>
        <v>0.355</v>
      </c>
      <c r="BJ67" s="102">
        <v>15.450000000000001</v>
      </c>
      <c r="BK67" s="102">
        <v>44.65449999999999</v>
      </c>
      <c r="BL67" s="102">
        <v>21.63</v>
      </c>
      <c r="BM67" s="102">
        <v>62.51629999999999</v>
      </c>
      <c r="BN67" s="16">
        <v>0.4</v>
      </c>
      <c r="BP67" s="103">
        <v>27.5</v>
      </c>
      <c r="BQ67" s="103">
        <v>31.5</v>
      </c>
      <c r="BR67" s="103">
        <f t="shared" si="29"/>
        <v>36.300000000000004</v>
      </c>
      <c r="BS67" s="103">
        <f t="shared" si="29"/>
        <v>41.580000000000005</v>
      </c>
      <c r="BT67" s="16">
        <f t="shared" si="30"/>
        <v>0.32000000000000006</v>
      </c>
    </row>
    <row r="68" spans="1:72" ht="14.25">
      <c r="A68" s="3" t="s">
        <v>117</v>
      </c>
      <c r="B68" s="76"/>
      <c r="C68" s="76"/>
      <c r="D68" s="76"/>
      <c r="E68" s="76"/>
      <c r="F68" s="16"/>
      <c r="H68" s="79">
        <v>25.5</v>
      </c>
      <c r="I68" s="79">
        <v>30.23</v>
      </c>
      <c r="J68" s="79">
        <f t="shared" si="21"/>
        <v>34.17</v>
      </c>
      <c r="K68" s="79">
        <f t="shared" si="21"/>
        <v>40.5082</v>
      </c>
      <c r="L68" s="16">
        <f t="shared" si="22"/>
        <v>0.3400000000000001</v>
      </c>
      <c r="N68" s="78">
        <v>24.25</v>
      </c>
      <c r="O68" s="78">
        <v>36</v>
      </c>
      <c r="P68" s="78">
        <v>32.73</v>
      </c>
      <c r="Q68" s="78">
        <v>48.58</v>
      </c>
      <c r="R68" s="16">
        <f t="shared" si="23"/>
        <v>0.34954356846473034</v>
      </c>
      <c r="T68" s="92">
        <v>38.3525</v>
      </c>
      <c r="U68" s="92">
        <v>54.820499999999996</v>
      </c>
      <c r="V68" s="92">
        <v>51.416407495794786</v>
      </c>
      <c r="W68" s="92">
        <v>73.26462359335575</v>
      </c>
      <c r="X68" s="16">
        <f t="shared" si="24"/>
        <v>0.3381669699285259</v>
      </c>
      <c r="Z68" s="89">
        <v>20</v>
      </c>
      <c r="AA68" s="89">
        <v>22</v>
      </c>
      <c r="AB68" s="89">
        <v>27.2</v>
      </c>
      <c r="AC68" s="89">
        <v>29.92</v>
      </c>
      <c r="AD68" s="16">
        <f t="shared" si="25"/>
        <v>0.3600000000000001</v>
      </c>
      <c r="AF68" s="90"/>
      <c r="AG68" s="90"/>
      <c r="AH68" s="90"/>
      <c r="AI68" s="90"/>
      <c r="AJ68" s="16"/>
      <c r="AL68" s="91"/>
      <c r="AM68" s="91"/>
      <c r="AN68" s="91"/>
      <c r="AO68" s="91"/>
      <c r="AP68" s="16"/>
      <c r="AR68" s="95">
        <v>22.5</v>
      </c>
      <c r="AS68" s="95">
        <v>26.5</v>
      </c>
      <c r="AT68" s="95">
        <v>30.38</v>
      </c>
      <c r="AU68" s="95">
        <v>35.78</v>
      </c>
      <c r="AV68" s="16">
        <f t="shared" si="26"/>
        <v>0.35020408163265304</v>
      </c>
      <c r="AX68" s="99">
        <v>27</v>
      </c>
      <c r="AY68" s="99">
        <v>40</v>
      </c>
      <c r="AZ68" s="99">
        <v>37.53</v>
      </c>
      <c r="BA68" s="99">
        <v>55.6</v>
      </c>
      <c r="BB68" s="16">
        <f t="shared" si="27"/>
        <v>0.3899999999999999</v>
      </c>
      <c r="BD68" s="101">
        <v>26</v>
      </c>
      <c r="BE68" s="101">
        <v>39</v>
      </c>
      <c r="BF68" s="101">
        <v>35.23</v>
      </c>
      <c r="BG68" s="101">
        <v>52.845</v>
      </c>
      <c r="BH68" s="16">
        <f t="shared" si="28"/>
        <v>0.35499999999999976</v>
      </c>
      <c r="BJ68" s="102">
        <v>16.48</v>
      </c>
      <c r="BK68" s="102">
        <v>51.129</v>
      </c>
      <c r="BL68" s="102">
        <v>23.072</v>
      </c>
      <c r="BM68" s="102">
        <v>71.58059999999999</v>
      </c>
      <c r="BN68" s="16">
        <v>0.4</v>
      </c>
      <c r="BP68" s="103">
        <v>31.5</v>
      </c>
      <c r="BQ68" s="103">
        <v>34.5</v>
      </c>
      <c r="BR68" s="103">
        <f t="shared" si="29"/>
        <v>41.580000000000005</v>
      </c>
      <c r="BS68" s="103">
        <f t="shared" si="29"/>
        <v>45.54</v>
      </c>
      <c r="BT68" s="16">
        <f t="shared" si="30"/>
        <v>0.32000000000000006</v>
      </c>
    </row>
    <row r="69" spans="1:72" ht="14.25">
      <c r="A69" s="4" t="s">
        <v>118</v>
      </c>
      <c r="B69" s="168"/>
      <c r="C69" s="169"/>
      <c r="D69" s="169"/>
      <c r="E69" s="169"/>
      <c r="F69" s="170"/>
      <c r="H69" s="168"/>
      <c r="I69" s="169"/>
      <c r="J69" s="169"/>
      <c r="K69" s="169"/>
      <c r="L69" s="170"/>
      <c r="N69" s="168"/>
      <c r="O69" s="169"/>
      <c r="P69" s="169"/>
      <c r="Q69" s="169"/>
      <c r="R69" s="170"/>
      <c r="T69" s="168"/>
      <c r="U69" s="169"/>
      <c r="V69" s="169"/>
      <c r="W69" s="169"/>
      <c r="X69" s="170"/>
      <c r="Z69" s="168"/>
      <c r="AA69" s="169"/>
      <c r="AB69" s="169"/>
      <c r="AC69" s="169"/>
      <c r="AD69" s="170"/>
      <c r="AF69" s="168"/>
      <c r="AG69" s="169"/>
      <c r="AH69" s="169"/>
      <c r="AI69" s="169"/>
      <c r="AJ69" s="170"/>
      <c r="AL69" s="168"/>
      <c r="AM69" s="169"/>
      <c r="AN69" s="169"/>
      <c r="AO69" s="169"/>
      <c r="AP69" s="170"/>
      <c r="AR69" s="168"/>
      <c r="AS69" s="169"/>
      <c r="AT69" s="169"/>
      <c r="AU69" s="169"/>
      <c r="AV69" s="170"/>
      <c r="AX69" s="168"/>
      <c r="AY69" s="169"/>
      <c r="AZ69" s="169"/>
      <c r="BA69" s="169"/>
      <c r="BB69" s="170"/>
      <c r="BD69" s="168"/>
      <c r="BE69" s="169"/>
      <c r="BF69" s="169"/>
      <c r="BG69" s="169"/>
      <c r="BH69" s="170"/>
      <c r="BJ69" s="168"/>
      <c r="BK69" s="169"/>
      <c r="BL69" s="169"/>
      <c r="BM69" s="169"/>
      <c r="BN69" s="170"/>
      <c r="BP69" s="168"/>
      <c r="BQ69" s="169"/>
      <c r="BR69" s="169"/>
      <c r="BS69" s="169"/>
      <c r="BT69" s="170"/>
    </row>
    <row r="70" spans="1:72" ht="14.25">
      <c r="A70" s="4" t="s">
        <v>119</v>
      </c>
      <c r="B70" s="168"/>
      <c r="C70" s="169"/>
      <c r="D70" s="169"/>
      <c r="E70" s="169"/>
      <c r="F70" s="170"/>
      <c r="H70" s="168"/>
      <c r="I70" s="169"/>
      <c r="J70" s="169"/>
      <c r="K70" s="169"/>
      <c r="L70" s="170"/>
      <c r="N70" s="168"/>
      <c r="O70" s="169"/>
      <c r="P70" s="169"/>
      <c r="Q70" s="169"/>
      <c r="R70" s="170"/>
      <c r="T70" s="168"/>
      <c r="U70" s="169"/>
      <c r="V70" s="169"/>
      <c r="W70" s="169"/>
      <c r="X70" s="170"/>
      <c r="Z70" s="168"/>
      <c r="AA70" s="169"/>
      <c r="AB70" s="169"/>
      <c r="AC70" s="169"/>
      <c r="AD70" s="170"/>
      <c r="AF70" s="168"/>
      <c r="AG70" s="169"/>
      <c r="AH70" s="169"/>
      <c r="AI70" s="169"/>
      <c r="AJ70" s="170"/>
      <c r="AL70" s="168"/>
      <c r="AM70" s="169"/>
      <c r="AN70" s="169"/>
      <c r="AO70" s="169"/>
      <c r="AP70" s="170"/>
      <c r="AR70" s="168"/>
      <c r="AS70" s="169"/>
      <c r="AT70" s="169"/>
      <c r="AU70" s="169"/>
      <c r="AV70" s="170"/>
      <c r="AX70" s="168"/>
      <c r="AY70" s="169"/>
      <c r="AZ70" s="169"/>
      <c r="BA70" s="169"/>
      <c r="BB70" s="170"/>
      <c r="BD70" s="168"/>
      <c r="BE70" s="169"/>
      <c r="BF70" s="169"/>
      <c r="BG70" s="169"/>
      <c r="BH70" s="170"/>
      <c r="BJ70" s="168"/>
      <c r="BK70" s="169"/>
      <c r="BL70" s="169"/>
      <c r="BM70" s="169"/>
      <c r="BN70" s="170"/>
      <c r="BP70" s="168"/>
      <c r="BQ70" s="169"/>
      <c r="BR70" s="169"/>
      <c r="BS70" s="169"/>
      <c r="BT70" s="170"/>
    </row>
    <row r="71" spans="1:72" ht="14.25">
      <c r="A71" s="6" t="s">
        <v>120</v>
      </c>
      <c r="B71" s="76"/>
      <c r="C71" s="76"/>
      <c r="D71" s="76"/>
      <c r="E71" s="76"/>
      <c r="F71" s="16"/>
      <c r="H71" s="79">
        <v>10</v>
      </c>
      <c r="I71" s="79">
        <v>12</v>
      </c>
      <c r="J71" s="79">
        <f>H71*1.34</f>
        <v>13.4</v>
      </c>
      <c r="K71" s="79">
        <f>I71*1.34</f>
        <v>16.080000000000002</v>
      </c>
      <c r="L71" s="16">
        <f>((J71+K71)/(H71+I71)-1)</f>
        <v>0.3400000000000001</v>
      </c>
      <c r="N71" s="78">
        <v>9.5</v>
      </c>
      <c r="O71" s="78">
        <v>13</v>
      </c>
      <c r="P71" s="78">
        <v>12.82</v>
      </c>
      <c r="Q71" s="78">
        <v>17.54</v>
      </c>
      <c r="R71" s="16">
        <f>((P71+Q71)/(N71+O71)-1)</f>
        <v>0.3493333333333333</v>
      </c>
      <c r="T71" s="92">
        <v>24.1</v>
      </c>
      <c r="U71" s="92">
        <v>33.3</v>
      </c>
      <c r="V71" s="92">
        <v>32.51</v>
      </c>
      <c r="W71" s="92">
        <v>44.72</v>
      </c>
      <c r="X71" s="16">
        <f>((V71+W71)/(T71+U71)-1)</f>
        <v>0.34547038327526125</v>
      </c>
      <c r="Z71" s="89">
        <v>10</v>
      </c>
      <c r="AA71" s="89">
        <v>11</v>
      </c>
      <c r="AB71" s="89">
        <v>13.6</v>
      </c>
      <c r="AC71" s="89">
        <v>14.96</v>
      </c>
      <c r="AD71" s="16">
        <f>((AB71+AC71)/(Z71+AA71)-1)</f>
        <v>0.3600000000000001</v>
      </c>
      <c r="AF71" s="90"/>
      <c r="AG71" s="90"/>
      <c r="AH71" s="90"/>
      <c r="AI71" s="90"/>
      <c r="AJ71" s="16"/>
      <c r="AL71" s="91">
        <v>12</v>
      </c>
      <c r="AM71" s="91">
        <v>15.5</v>
      </c>
      <c r="AN71" s="91">
        <f>AL71*1.35</f>
        <v>16.200000000000003</v>
      </c>
      <c r="AO71" s="91">
        <f>AM71*1.35</f>
        <v>20.925</v>
      </c>
      <c r="AP71" s="16">
        <f>((AN71+AO71)/(AL71+AM71)-1)</f>
        <v>0.3500000000000001</v>
      </c>
      <c r="AR71" s="95">
        <v>12.5</v>
      </c>
      <c r="AS71" s="95">
        <v>14.75</v>
      </c>
      <c r="AT71" s="95">
        <v>16.88</v>
      </c>
      <c r="AU71" s="95">
        <v>19.91</v>
      </c>
      <c r="AV71" s="16">
        <f>((AT71+AU71)/(AR71+AS71)-1)</f>
        <v>0.35009174311926605</v>
      </c>
      <c r="AX71" s="99">
        <v>9</v>
      </c>
      <c r="AY71" s="99">
        <v>13.5</v>
      </c>
      <c r="AZ71" s="99">
        <v>12.51</v>
      </c>
      <c r="BA71" s="99">
        <v>18.76</v>
      </c>
      <c r="BB71" s="16">
        <f>((AZ71+BA71)/(AX71+AY71)-1)</f>
        <v>0.389777777777778</v>
      </c>
      <c r="BD71" s="101">
        <v>12</v>
      </c>
      <c r="BE71" s="101">
        <v>16</v>
      </c>
      <c r="BF71" s="101">
        <v>16.259999999999998</v>
      </c>
      <c r="BG71" s="101">
        <v>21.68</v>
      </c>
      <c r="BH71" s="16">
        <f>((BF71+BG71)/(BD71+BE71)-1)</f>
        <v>0.355</v>
      </c>
      <c r="BJ71" s="102">
        <v>8.9301</v>
      </c>
      <c r="BK71" s="102">
        <v>14.179499999999999</v>
      </c>
      <c r="BL71" s="102">
        <v>12.502139999999999</v>
      </c>
      <c r="BM71" s="102">
        <v>19.8513</v>
      </c>
      <c r="BN71" s="16">
        <v>0.4</v>
      </c>
      <c r="BP71" s="103">
        <v>11.5</v>
      </c>
      <c r="BQ71" s="103">
        <v>15.5</v>
      </c>
      <c r="BR71" s="103">
        <f>BP71*1.32</f>
        <v>15.180000000000001</v>
      </c>
      <c r="BS71" s="103">
        <f>BQ71*1.32</f>
        <v>20.46</v>
      </c>
      <c r="BT71" s="16">
        <f>((BR71+BS71)/(BP71+BQ71)-1)</f>
        <v>0.32000000000000006</v>
      </c>
    </row>
    <row r="72" spans="1:72" ht="14.25">
      <c r="A72" s="4" t="s">
        <v>121</v>
      </c>
      <c r="B72" s="168"/>
      <c r="C72" s="169"/>
      <c r="D72" s="169"/>
      <c r="E72" s="169"/>
      <c r="F72" s="170"/>
      <c r="H72" s="168"/>
      <c r="I72" s="169"/>
      <c r="J72" s="169"/>
      <c r="K72" s="169"/>
      <c r="L72" s="170"/>
      <c r="N72" s="168"/>
      <c r="O72" s="169"/>
      <c r="P72" s="169"/>
      <c r="Q72" s="169"/>
      <c r="R72" s="170"/>
      <c r="T72" s="168"/>
      <c r="U72" s="169"/>
      <c r="V72" s="169"/>
      <c r="W72" s="169"/>
      <c r="X72" s="170"/>
      <c r="Z72" s="168"/>
      <c r="AA72" s="169"/>
      <c r="AB72" s="169"/>
      <c r="AC72" s="169"/>
      <c r="AD72" s="170"/>
      <c r="AF72" s="168"/>
      <c r="AG72" s="169"/>
      <c r="AH72" s="169"/>
      <c r="AI72" s="169"/>
      <c r="AJ72" s="170"/>
      <c r="AL72" s="168"/>
      <c r="AM72" s="169"/>
      <c r="AN72" s="169"/>
      <c r="AO72" s="169"/>
      <c r="AP72" s="170"/>
      <c r="AR72" s="168"/>
      <c r="AS72" s="169"/>
      <c r="AT72" s="169"/>
      <c r="AU72" s="169"/>
      <c r="AV72" s="170"/>
      <c r="AX72" s="168"/>
      <c r="AY72" s="169"/>
      <c r="AZ72" s="169"/>
      <c r="BA72" s="169"/>
      <c r="BB72" s="170"/>
      <c r="BD72" s="168"/>
      <c r="BE72" s="169"/>
      <c r="BF72" s="169"/>
      <c r="BG72" s="169"/>
      <c r="BH72" s="170"/>
      <c r="BJ72" s="168"/>
      <c r="BK72" s="169"/>
      <c r="BL72" s="169"/>
      <c r="BM72" s="169"/>
      <c r="BN72" s="170"/>
      <c r="BP72" s="168"/>
      <c r="BQ72" s="169"/>
      <c r="BR72" s="169"/>
      <c r="BS72" s="169"/>
      <c r="BT72" s="170"/>
    </row>
    <row r="73" spans="1:72" ht="14.25">
      <c r="A73" s="6" t="s">
        <v>122</v>
      </c>
      <c r="B73" s="76"/>
      <c r="C73" s="76"/>
      <c r="D73" s="76"/>
      <c r="E73" s="76"/>
      <c r="F73" s="16"/>
      <c r="H73" s="79">
        <v>10</v>
      </c>
      <c r="I73" s="79">
        <v>12</v>
      </c>
      <c r="J73" s="79">
        <f>H73*1.34</f>
        <v>13.4</v>
      </c>
      <c r="K73" s="79">
        <f>I73*1.34</f>
        <v>16.080000000000002</v>
      </c>
      <c r="L73" s="16">
        <f>((J73+K73)/(H73+I73)-1)</f>
        <v>0.3400000000000001</v>
      </c>
      <c r="N73" s="78">
        <v>8.5</v>
      </c>
      <c r="O73" s="78">
        <v>12.5</v>
      </c>
      <c r="P73" s="78">
        <v>11.47</v>
      </c>
      <c r="Q73" s="78">
        <v>16.87</v>
      </c>
      <c r="R73" s="16">
        <f>((P73+Q73)/(N73+O73)-1)</f>
        <v>0.3495238095238098</v>
      </c>
      <c r="T73" s="92">
        <v>12.48</v>
      </c>
      <c r="U73" s="92">
        <v>16.45</v>
      </c>
      <c r="V73" s="92">
        <v>17.05</v>
      </c>
      <c r="W73" s="92">
        <v>22.33</v>
      </c>
      <c r="X73" s="16">
        <f>((V73+W73)/(T73+U73)-1)</f>
        <v>0.3612167300380227</v>
      </c>
      <c r="Z73" s="89">
        <v>10</v>
      </c>
      <c r="AA73" s="89">
        <v>13</v>
      </c>
      <c r="AB73" s="89">
        <v>13.6</v>
      </c>
      <c r="AC73" s="89">
        <v>17.68</v>
      </c>
      <c r="AD73" s="16">
        <f>((AB73+AC73)/(Z73+AA73)-1)</f>
        <v>0.3600000000000001</v>
      </c>
      <c r="AF73" s="90"/>
      <c r="AG73" s="90"/>
      <c r="AH73" s="90"/>
      <c r="AI73" s="90"/>
      <c r="AJ73" s="16"/>
      <c r="AL73" s="91">
        <v>8.8</v>
      </c>
      <c r="AM73" s="91">
        <v>10.82</v>
      </c>
      <c r="AN73" s="91">
        <f>AL73*1.35</f>
        <v>11.880000000000003</v>
      </c>
      <c r="AO73" s="91">
        <f>AM73*1.35</f>
        <v>14.607000000000001</v>
      </c>
      <c r="AP73" s="16">
        <f>((AN73+AO73)/(AL73+AM73)-1)</f>
        <v>0.3500000000000001</v>
      </c>
      <c r="AR73" s="95">
        <v>10</v>
      </c>
      <c r="AS73" s="95">
        <v>12</v>
      </c>
      <c r="AT73" s="95">
        <v>13.5</v>
      </c>
      <c r="AU73" s="95">
        <v>16.2</v>
      </c>
      <c r="AV73" s="16">
        <f>((AT73+AU73)/(AR73+AS73)-1)</f>
        <v>0.34999999999999987</v>
      </c>
      <c r="AX73" s="99">
        <v>10</v>
      </c>
      <c r="AY73" s="99">
        <v>15</v>
      </c>
      <c r="AZ73" s="99">
        <v>13.9</v>
      </c>
      <c r="BA73" s="99">
        <v>20.85</v>
      </c>
      <c r="BB73" s="16">
        <f>((AZ73+BA73)/(AX73+AY73)-1)</f>
        <v>0.3899999999999999</v>
      </c>
      <c r="BD73" s="100"/>
      <c r="BE73" s="100"/>
      <c r="BF73" s="100"/>
      <c r="BG73" s="100"/>
      <c r="BH73" s="16"/>
      <c r="BJ73" s="102">
        <v>11.845</v>
      </c>
      <c r="BK73" s="102">
        <v>19.825999999999997</v>
      </c>
      <c r="BL73" s="102">
        <v>16.583</v>
      </c>
      <c r="BM73" s="102">
        <v>27.756399999999996</v>
      </c>
      <c r="BN73" s="16">
        <v>0.4</v>
      </c>
      <c r="BP73" s="103">
        <v>9</v>
      </c>
      <c r="BQ73" s="103">
        <v>12</v>
      </c>
      <c r="BR73" s="103">
        <f>BP73*1.32</f>
        <v>11.88</v>
      </c>
      <c r="BS73" s="103">
        <f>BQ73*1.32</f>
        <v>15.84</v>
      </c>
      <c r="BT73" s="16">
        <f>((BR73+BS73)/(BP73+BQ73)-1)</f>
        <v>0.31999999999999984</v>
      </c>
    </row>
    <row r="74" spans="1:72" ht="14.25">
      <c r="A74" s="6" t="s">
        <v>123</v>
      </c>
      <c r="B74" s="76"/>
      <c r="C74" s="76"/>
      <c r="D74" s="76"/>
      <c r="E74" s="76"/>
      <c r="F74" s="16"/>
      <c r="H74" s="79">
        <v>12</v>
      </c>
      <c r="I74" s="79">
        <v>15</v>
      </c>
      <c r="J74" s="79">
        <f>H74*1.34</f>
        <v>16.080000000000002</v>
      </c>
      <c r="K74" s="79">
        <f>I74*1.34</f>
        <v>20.1</v>
      </c>
      <c r="L74" s="16">
        <f>((J74+K74)/(H74+I74)-1)</f>
        <v>0.3400000000000003</v>
      </c>
      <c r="N74" s="78">
        <v>10</v>
      </c>
      <c r="O74" s="78">
        <v>14</v>
      </c>
      <c r="P74" s="78">
        <v>13.5</v>
      </c>
      <c r="Q74" s="78">
        <v>18.89</v>
      </c>
      <c r="R74" s="16">
        <f>((P74+Q74)/(N74+O74)-1)</f>
        <v>0.34958333333333336</v>
      </c>
      <c r="T74" s="92">
        <v>15.28</v>
      </c>
      <c r="U74" s="92">
        <v>20.47</v>
      </c>
      <c r="V74" s="92">
        <v>20.79</v>
      </c>
      <c r="W74" s="92">
        <v>27.69</v>
      </c>
      <c r="X74" s="16">
        <f>((V74+W74)/(T74+U74)-1)</f>
        <v>0.3560839160839162</v>
      </c>
      <c r="Z74" s="89">
        <v>10</v>
      </c>
      <c r="AA74" s="89">
        <v>13</v>
      </c>
      <c r="AB74" s="89">
        <v>13.6</v>
      </c>
      <c r="AC74" s="89">
        <v>17.68</v>
      </c>
      <c r="AD74" s="16">
        <f>((AB74+AC74)/(Z74+AA74)-1)</f>
        <v>0.3600000000000001</v>
      </c>
      <c r="AF74" s="90"/>
      <c r="AG74" s="90"/>
      <c r="AH74" s="90"/>
      <c r="AI74" s="90"/>
      <c r="AJ74" s="16"/>
      <c r="AL74" s="91">
        <v>8.8</v>
      </c>
      <c r="AM74" s="91">
        <v>10.82</v>
      </c>
      <c r="AN74" s="91">
        <f>AL74*1.35</f>
        <v>11.880000000000003</v>
      </c>
      <c r="AO74" s="91">
        <f>AM74*1.35</f>
        <v>14.607000000000001</v>
      </c>
      <c r="AP74" s="16">
        <f>((AN74+AO74)/(AL74+AM74)-1)</f>
        <v>0.3500000000000001</v>
      </c>
      <c r="AR74" s="95">
        <v>10</v>
      </c>
      <c r="AS74" s="95">
        <v>12</v>
      </c>
      <c r="AT74" s="95">
        <v>13.5</v>
      </c>
      <c r="AU74" s="95">
        <v>16.2</v>
      </c>
      <c r="AV74" s="16">
        <f>((AT74+AU74)/(AR74+AS74)-1)</f>
        <v>0.34999999999999987</v>
      </c>
      <c r="AX74" s="99">
        <v>9.5</v>
      </c>
      <c r="AY74" s="99">
        <v>11.5</v>
      </c>
      <c r="AZ74" s="99">
        <v>13.2</v>
      </c>
      <c r="BA74" s="99">
        <v>15.99</v>
      </c>
      <c r="BB74" s="16">
        <f>((AZ74+BA74)/(AX74+AY74)-1)</f>
        <v>0.3899999999999999</v>
      </c>
      <c r="BD74" s="100"/>
      <c r="BE74" s="100"/>
      <c r="BF74" s="100"/>
      <c r="BG74" s="100"/>
      <c r="BH74" s="16"/>
      <c r="BJ74" s="102">
        <v>8.4975</v>
      </c>
      <c r="BK74" s="102">
        <v>12.075</v>
      </c>
      <c r="BL74" s="102">
        <v>11.471625000000001</v>
      </c>
      <c r="BM74" s="102">
        <v>16.30125</v>
      </c>
      <c r="BN74" s="16">
        <v>0.35</v>
      </c>
      <c r="BP74" s="103">
        <v>15</v>
      </c>
      <c r="BQ74" s="103">
        <v>19</v>
      </c>
      <c r="BR74" s="103">
        <f>BP74*1.32</f>
        <v>19.8</v>
      </c>
      <c r="BS74" s="103">
        <f>BQ74*1.32</f>
        <v>25.080000000000002</v>
      </c>
      <c r="BT74" s="16">
        <f>((BR74+BS74)/(BP74+BQ74)-1)</f>
        <v>0.32000000000000006</v>
      </c>
    </row>
  </sheetData>
  <sheetProtection/>
  <mergeCells count="357">
    <mergeCell ref="B59:F59"/>
    <mergeCell ref="B60:F60"/>
    <mergeCell ref="B69:F69"/>
    <mergeCell ref="B70:F70"/>
    <mergeCell ref="B72:F72"/>
    <mergeCell ref="H6:K6"/>
    <mergeCell ref="H7:K7"/>
    <mergeCell ref="H8:K8"/>
    <mergeCell ref="H9:K9"/>
    <mergeCell ref="H10:K10"/>
    <mergeCell ref="D3:E3"/>
    <mergeCell ref="B5:F5"/>
    <mergeCell ref="B24:F24"/>
    <mergeCell ref="B39:F39"/>
    <mergeCell ref="B48:F48"/>
    <mergeCell ref="B51:F51"/>
    <mergeCell ref="BD5:BH5"/>
    <mergeCell ref="BD69:BH69"/>
    <mergeCell ref="BD70:BH70"/>
    <mergeCell ref="BD72:BH72"/>
    <mergeCell ref="BD24:BH24"/>
    <mergeCell ref="BD39:BH39"/>
    <mergeCell ref="BD48:BH48"/>
    <mergeCell ref="BD51:BH51"/>
    <mergeCell ref="BD59:BH59"/>
    <mergeCell ref="BD60:BH60"/>
    <mergeCell ref="T6:W6"/>
    <mergeCell ref="Z6:AC6"/>
    <mergeCell ref="AF6:AI6"/>
    <mergeCell ref="AL6:AO6"/>
    <mergeCell ref="AR6:AU6"/>
    <mergeCell ref="BD1:BH1"/>
    <mergeCell ref="BD2:BG2"/>
    <mergeCell ref="BH2:BH4"/>
    <mergeCell ref="BD3:BE3"/>
    <mergeCell ref="BF3:BG3"/>
    <mergeCell ref="AX6:BA6"/>
    <mergeCell ref="BD6:BG6"/>
    <mergeCell ref="BJ6:BM6"/>
    <mergeCell ref="BP6:BS6"/>
    <mergeCell ref="N7:Q7"/>
    <mergeCell ref="T7:W7"/>
    <mergeCell ref="Z7:AC7"/>
    <mergeCell ref="AF7:AI7"/>
    <mergeCell ref="AL7:AO7"/>
    <mergeCell ref="AR7:AU7"/>
    <mergeCell ref="AX7:BA7"/>
    <mergeCell ref="BD7:BG7"/>
    <mergeCell ref="BJ7:BM7"/>
    <mergeCell ref="BP7:BS7"/>
    <mergeCell ref="N8:Q8"/>
    <mergeCell ref="T8:W8"/>
    <mergeCell ref="Z8:AC8"/>
    <mergeCell ref="AF8:AI8"/>
    <mergeCell ref="AL8:AO8"/>
    <mergeCell ref="AR8:AU8"/>
    <mergeCell ref="AX8:BA8"/>
    <mergeCell ref="BD8:BG8"/>
    <mergeCell ref="BJ8:BM8"/>
    <mergeCell ref="BP8:BS8"/>
    <mergeCell ref="N9:Q9"/>
    <mergeCell ref="T9:W9"/>
    <mergeCell ref="Z9:AC9"/>
    <mergeCell ref="AF9:AI9"/>
    <mergeCell ref="AL9:AO9"/>
    <mergeCell ref="AR9:AU9"/>
    <mergeCell ref="AX9:BA9"/>
    <mergeCell ref="BD9:BG9"/>
    <mergeCell ref="BJ9:BM9"/>
    <mergeCell ref="BP9:BS9"/>
    <mergeCell ref="N10:Q10"/>
    <mergeCell ref="T10:W10"/>
    <mergeCell ref="Z10:AC10"/>
    <mergeCell ref="AF10:AI10"/>
    <mergeCell ref="AL10:AO10"/>
    <mergeCell ref="AR10:AU10"/>
    <mergeCell ref="AX10:BA10"/>
    <mergeCell ref="BD10:BG10"/>
    <mergeCell ref="BJ10:BM10"/>
    <mergeCell ref="BP10:BS10"/>
    <mergeCell ref="H11:K11"/>
    <mergeCell ref="N11:Q11"/>
    <mergeCell ref="T11:W11"/>
    <mergeCell ref="Z11:AC11"/>
    <mergeCell ref="AF11:AI11"/>
    <mergeCell ref="AL11:AO11"/>
    <mergeCell ref="AR11:AU11"/>
    <mergeCell ref="AX11:BA11"/>
    <mergeCell ref="BD11:BG11"/>
    <mergeCell ref="BJ11:BM11"/>
    <mergeCell ref="BP11:BS11"/>
    <mergeCell ref="H12:K12"/>
    <mergeCell ref="N12:Q12"/>
    <mergeCell ref="T12:W12"/>
    <mergeCell ref="Z12:AC12"/>
    <mergeCell ref="AF12:AI12"/>
    <mergeCell ref="AL12:AO12"/>
    <mergeCell ref="AR12:AU12"/>
    <mergeCell ref="AX12:BA12"/>
    <mergeCell ref="BD12:BG12"/>
    <mergeCell ref="BJ12:BM12"/>
    <mergeCell ref="BP12:BS12"/>
    <mergeCell ref="AX51:BB51"/>
    <mergeCell ref="AX59:BB59"/>
    <mergeCell ref="AX60:BB60"/>
    <mergeCell ref="AX69:BB69"/>
    <mergeCell ref="AX70:BB70"/>
    <mergeCell ref="AX72:BB72"/>
    <mergeCell ref="AX1:BB1"/>
    <mergeCell ref="AX2:BA2"/>
    <mergeCell ref="BB2:BB4"/>
    <mergeCell ref="AX3:AY3"/>
    <mergeCell ref="AZ3:BA3"/>
    <mergeCell ref="AX5:BB5"/>
    <mergeCell ref="AX24:BB24"/>
    <mergeCell ref="AX39:BB39"/>
    <mergeCell ref="AX48:BB48"/>
    <mergeCell ref="AX13:BA13"/>
    <mergeCell ref="H13:K13"/>
    <mergeCell ref="N13:Q13"/>
    <mergeCell ref="T13:W13"/>
    <mergeCell ref="Z13:AC13"/>
    <mergeCell ref="AF13:AI13"/>
    <mergeCell ref="AL13:AO13"/>
    <mergeCell ref="AR13:AU13"/>
    <mergeCell ref="BD13:BG13"/>
    <mergeCell ref="BJ13:BM13"/>
    <mergeCell ref="BP13:BS13"/>
    <mergeCell ref="H16:K16"/>
    <mergeCell ref="N16:Q16"/>
    <mergeCell ref="T16:W16"/>
    <mergeCell ref="Z16:AC16"/>
    <mergeCell ref="AF16:AI16"/>
    <mergeCell ref="AL16:AO16"/>
    <mergeCell ref="AR16:AU16"/>
    <mergeCell ref="AX16:BA16"/>
    <mergeCell ref="BD16:BG16"/>
    <mergeCell ref="BJ16:BM16"/>
    <mergeCell ref="BP16:BS16"/>
    <mergeCell ref="H17:K17"/>
    <mergeCell ref="N17:Q17"/>
    <mergeCell ref="T17:W17"/>
    <mergeCell ref="Z17:AC17"/>
    <mergeCell ref="AF17:AI17"/>
    <mergeCell ref="AR69:AV69"/>
    <mergeCell ref="AR70:AV70"/>
    <mergeCell ref="AR72:AV72"/>
    <mergeCell ref="AL17:AO17"/>
    <mergeCell ref="AR17:AU17"/>
    <mergeCell ref="AX17:BA17"/>
    <mergeCell ref="AL18:AO18"/>
    <mergeCell ref="AR18:AU18"/>
    <mergeCell ref="AX18:BA18"/>
    <mergeCell ref="AL19:AO19"/>
    <mergeCell ref="AR24:AV24"/>
    <mergeCell ref="AR39:AV39"/>
    <mergeCell ref="AR48:AV48"/>
    <mergeCell ref="AR51:AV51"/>
    <mergeCell ref="AR59:AV59"/>
    <mergeCell ref="AR60:AV60"/>
    <mergeCell ref="AR1:AV1"/>
    <mergeCell ref="AR2:AU2"/>
    <mergeCell ref="AV2:AV4"/>
    <mergeCell ref="AR3:AS3"/>
    <mergeCell ref="AT3:AU3"/>
    <mergeCell ref="AR5:AV5"/>
    <mergeCell ref="AL51:AP51"/>
    <mergeCell ref="AL59:AP59"/>
    <mergeCell ref="AL60:AP60"/>
    <mergeCell ref="AL69:AP69"/>
    <mergeCell ref="AL70:AP70"/>
    <mergeCell ref="AL72:AP72"/>
    <mergeCell ref="AF72:AJ72"/>
    <mergeCell ref="AL1:AP1"/>
    <mergeCell ref="AL2:AO2"/>
    <mergeCell ref="AP2:AP4"/>
    <mergeCell ref="AL3:AM3"/>
    <mergeCell ref="AN3:AO3"/>
    <mergeCell ref="AL5:AP5"/>
    <mergeCell ref="AL24:AP24"/>
    <mergeCell ref="AL39:AP39"/>
    <mergeCell ref="AL48:AP48"/>
    <mergeCell ref="AF48:AJ48"/>
    <mergeCell ref="AF51:AJ51"/>
    <mergeCell ref="AF59:AJ59"/>
    <mergeCell ref="AF60:AJ60"/>
    <mergeCell ref="AF69:AJ69"/>
    <mergeCell ref="AF70:AJ70"/>
    <mergeCell ref="Z70:AD70"/>
    <mergeCell ref="Z72:AD72"/>
    <mergeCell ref="AF1:AJ1"/>
    <mergeCell ref="AF2:AI2"/>
    <mergeCell ref="AJ2:AJ4"/>
    <mergeCell ref="AF3:AG3"/>
    <mergeCell ref="AH3:AI3"/>
    <mergeCell ref="AF5:AJ5"/>
    <mergeCell ref="AF24:AJ24"/>
    <mergeCell ref="AF39:AJ39"/>
    <mergeCell ref="Z39:AD39"/>
    <mergeCell ref="Z48:AD48"/>
    <mergeCell ref="Z51:AD51"/>
    <mergeCell ref="Z59:AD59"/>
    <mergeCell ref="Z60:AD60"/>
    <mergeCell ref="Z69:AD69"/>
    <mergeCell ref="Z1:AD1"/>
    <mergeCell ref="Z2:AC2"/>
    <mergeCell ref="AD2:AD4"/>
    <mergeCell ref="Z3:AA3"/>
    <mergeCell ref="AB3:AC3"/>
    <mergeCell ref="Z5:AD5"/>
    <mergeCell ref="Z24:AD24"/>
    <mergeCell ref="Z18:AC18"/>
    <mergeCell ref="Z19:AC19"/>
    <mergeCell ref="Z20:AC20"/>
    <mergeCell ref="BD17:BG17"/>
    <mergeCell ref="BJ17:BM17"/>
    <mergeCell ref="BD19:BG19"/>
    <mergeCell ref="BJ19:BM19"/>
    <mergeCell ref="BJ21:BM21"/>
    <mergeCell ref="BJ22:BM22"/>
    <mergeCell ref="BP17:BS17"/>
    <mergeCell ref="H18:K18"/>
    <mergeCell ref="N18:Q18"/>
    <mergeCell ref="T18:W18"/>
    <mergeCell ref="AF18:AI18"/>
    <mergeCell ref="BD18:BG18"/>
    <mergeCell ref="BJ18:BM18"/>
    <mergeCell ref="BP18:BS18"/>
    <mergeCell ref="H19:K19"/>
    <mergeCell ref="N19:Q19"/>
    <mergeCell ref="T19:W19"/>
    <mergeCell ref="AF19:AI19"/>
    <mergeCell ref="AR19:AU19"/>
    <mergeCell ref="AX19:BA19"/>
    <mergeCell ref="BP19:BS19"/>
    <mergeCell ref="H20:K20"/>
    <mergeCell ref="N20:Q20"/>
    <mergeCell ref="T20:W20"/>
    <mergeCell ref="AF20:AI20"/>
    <mergeCell ref="AL20:AO20"/>
    <mergeCell ref="AR20:AU20"/>
    <mergeCell ref="AX20:BA20"/>
    <mergeCell ref="BD20:BG20"/>
    <mergeCell ref="BJ20:BM20"/>
    <mergeCell ref="BP20:BS20"/>
    <mergeCell ref="H21:K21"/>
    <mergeCell ref="N21:Q21"/>
    <mergeCell ref="T21:W21"/>
    <mergeCell ref="Z21:AC21"/>
    <mergeCell ref="AF21:AI21"/>
    <mergeCell ref="AL21:AO21"/>
    <mergeCell ref="AR21:AU21"/>
    <mergeCell ref="AX21:BA21"/>
    <mergeCell ref="BD21:BG21"/>
    <mergeCell ref="BP21:BS21"/>
    <mergeCell ref="H22:K22"/>
    <mergeCell ref="N22:Q22"/>
    <mergeCell ref="T22:W22"/>
    <mergeCell ref="Z22:AC22"/>
    <mergeCell ref="AF22:AI22"/>
    <mergeCell ref="AL22:AO22"/>
    <mergeCell ref="AR22:AU22"/>
    <mergeCell ref="AX22:BA22"/>
    <mergeCell ref="BD22:BG22"/>
    <mergeCell ref="BP22:BS22"/>
    <mergeCell ref="H23:K23"/>
    <mergeCell ref="N23:Q23"/>
    <mergeCell ref="T23:W23"/>
    <mergeCell ref="Z23:AC23"/>
    <mergeCell ref="AF23:AI23"/>
    <mergeCell ref="AL23:AO23"/>
    <mergeCell ref="AR23:AU23"/>
    <mergeCell ref="AX23:BA23"/>
    <mergeCell ref="BD23:BG23"/>
    <mergeCell ref="BJ23:BM23"/>
    <mergeCell ref="BP23:BS23"/>
    <mergeCell ref="BJ51:BN51"/>
    <mergeCell ref="BJ59:BN59"/>
    <mergeCell ref="BJ60:BN60"/>
    <mergeCell ref="BJ69:BN69"/>
    <mergeCell ref="BJ39:BN39"/>
    <mergeCell ref="BJ48:BN48"/>
    <mergeCell ref="BP24:BT24"/>
    <mergeCell ref="BP39:BT39"/>
    <mergeCell ref="BJ70:BN70"/>
    <mergeCell ref="BJ72:BN72"/>
    <mergeCell ref="T72:X72"/>
    <mergeCell ref="BJ1:BN1"/>
    <mergeCell ref="BJ2:BM2"/>
    <mergeCell ref="BN2:BN4"/>
    <mergeCell ref="BJ3:BK3"/>
    <mergeCell ref="BL3:BM3"/>
    <mergeCell ref="BJ5:BN5"/>
    <mergeCell ref="BJ24:BN24"/>
    <mergeCell ref="T48:X48"/>
    <mergeCell ref="T51:X51"/>
    <mergeCell ref="T59:X59"/>
    <mergeCell ref="T60:X60"/>
    <mergeCell ref="T69:X69"/>
    <mergeCell ref="T70:X70"/>
    <mergeCell ref="T1:X1"/>
    <mergeCell ref="T2:W2"/>
    <mergeCell ref="X2:X4"/>
    <mergeCell ref="T3:U3"/>
    <mergeCell ref="V3:W3"/>
    <mergeCell ref="T5:X5"/>
    <mergeCell ref="T24:X24"/>
    <mergeCell ref="T39:X39"/>
    <mergeCell ref="N69:R69"/>
    <mergeCell ref="N70:R70"/>
    <mergeCell ref="N72:R72"/>
    <mergeCell ref="N24:R24"/>
    <mergeCell ref="N39:R39"/>
    <mergeCell ref="N48:R48"/>
    <mergeCell ref="N51:R51"/>
    <mergeCell ref="N59:R59"/>
    <mergeCell ref="N60:R60"/>
    <mergeCell ref="N1:R1"/>
    <mergeCell ref="N2:Q2"/>
    <mergeCell ref="R2:R4"/>
    <mergeCell ref="N3:O3"/>
    <mergeCell ref="P3:Q3"/>
    <mergeCell ref="N5:R5"/>
    <mergeCell ref="N6:Q6"/>
    <mergeCell ref="H60:L60"/>
    <mergeCell ref="H69:L69"/>
    <mergeCell ref="H70:L70"/>
    <mergeCell ref="H72:L72"/>
    <mergeCell ref="H5:L5"/>
    <mergeCell ref="H24:L24"/>
    <mergeCell ref="H39:L39"/>
    <mergeCell ref="H48:L48"/>
    <mergeCell ref="H51:L51"/>
    <mergeCell ref="H59:L59"/>
    <mergeCell ref="H1:L1"/>
    <mergeCell ref="A2:A4"/>
    <mergeCell ref="H2:K2"/>
    <mergeCell ref="L2:L4"/>
    <mergeCell ref="H3:I3"/>
    <mergeCell ref="J3:K3"/>
    <mergeCell ref="B1:F1"/>
    <mergeCell ref="B2:E2"/>
    <mergeCell ref="F2:F4"/>
    <mergeCell ref="B3:C3"/>
    <mergeCell ref="BP1:BT1"/>
    <mergeCell ref="BP2:BS2"/>
    <mergeCell ref="BT2:BT4"/>
    <mergeCell ref="BP3:BQ3"/>
    <mergeCell ref="BR3:BS3"/>
    <mergeCell ref="BP5:BT5"/>
    <mergeCell ref="BP72:BT72"/>
    <mergeCell ref="BP48:BT48"/>
    <mergeCell ref="BP51:BT51"/>
    <mergeCell ref="BP59:BT59"/>
    <mergeCell ref="BP60:BT60"/>
    <mergeCell ref="BP69:BT69"/>
    <mergeCell ref="BP70:BT70"/>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T74"/>
  <sheetViews>
    <sheetView zoomScale="90" zoomScaleNormal="90" zoomScalePageLayoutView="0" workbookViewId="0" topLeftCell="A1">
      <selection activeCell="A1" sqref="A1"/>
    </sheetView>
  </sheetViews>
  <sheetFormatPr defaultColWidth="9.140625" defaultRowHeight="15"/>
  <cols>
    <col min="1" max="1" width="54.28125" style="1" customWidth="1"/>
    <col min="2" max="6" width="10.00390625" style="1" customWidth="1"/>
    <col min="7" max="7" width="1.7109375" style="1" customWidth="1"/>
    <col min="8" max="11" width="10.00390625" style="81" customWidth="1"/>
    <col min="12" max="12" width="10.00390625" style="1" customWidth="1"/>
    <col min="13" max="13" width="1.7109375" style="1" customWidth="1"/>
    <col min="14" max="17" width="10.00390625" style="81" customWidth="1"/>
    <col min="18" max="18" width="10.00390625" style="1" customWidth="1"/>
    <col min="19" max="19" width="1.7109375" style="1" customWidth="1"/>
    <col min="20" max="23" width="10.00390625" style="97" customWidth="1"/>
    <col min="24" max="24" width="10.00390625" style="1" customWidth="1"/>
    <col min="25" max="25" width="1.7109375" style="1" customWidth="1"/>
    <col min="26" max="29" width="10.00390625" style="81" customWidth="1"/>
    <col min="30" max="30" width="10.00390625" style="1" customWidth="1"/>
    <col min="31" max="31" width="1.7109375" style="1" customWidth="1"/>
    <col min="32" max="36" width="10.00390625" style="1" customWidth="1"/>
    <col min="37" max="37" width="1.7109375" style="1" customWidth="1"/>
    <col min="38" max="42" width="10.00390625" style="1" customWidth="1"/>
    <col min="43" max="43" width="1.7109375" style="1" customWidth="1"/>
    <col min="44" max="47" width="10.00390625" style="81" customWidth="1"/>
    <col min="48" max="48" width="10.00390625" style="1" customWidth="1"/>
    <col min="49" max="49" width="1.7109375" style="1" customWidth="1"/>
    <col min="50" max="53" width="10.00390625" style="81" customWidth="1"/>
    <col min="54" max="54" width="10.00390625" style="1" customWidth="1"/>
    <col min="55" max="55" width="1.7109375" style="1" customWidth="1"/>
    <col min="56" max="59" width="10.00390625" style="81" customWidth="1"/>
    <col min="60" max="60" width="10.00390625" style="1" customWidth="1"/>
    <col min="61" max="61" width="1.7109375" style="1" customWidth="1"/>
    <col min="62" max="65" width="10.00390625" style="17" customWidth="1"/>
    <col min="66" max="66" width="10.00390625" style="1" customWidth="1"/>
    <col min="67" max="67" width="1.7109375" style="1" customWidth="1"/>
    <col min="68" max="72" width="10.00390625" style="1" customWidth="1"/>
    <col min="73" max="16384" width="8.8515625" style="1" customWidth="1"/>
  </cols>
  <sheetData>
    <row r="1" spans="1:72" ht="14.25">
      <c r="A1" s="25" t="s">
        <v>125</v>
      </c>
      <c r="B1" s="181" t="s">
        <v>286</v>
      </c>
      <c r="C1" s="182"/>
      <c r="D1" s="182"/>
      <c r="E1" s="182"/>
      <c r="F1" s="182"/>
      <c r="H1" s="175" t="s">
        <v>267</v>
      </c>
      <c r="I1" s="176"/>
      <c r="J1" s="176"/>
      <c r="K1" s="176"/>
      <c r="L1" s="176"/>
      <c r="N1" s="184" t="s">
        <v>1</v>
      </c>
      <c r="O1" s="185"/>
      <c r="P1" s="185"/>
      <c r="Q1" s="185"/>
      <c r="R1" s="185"/>
      <c r="T1" s="189" t="s">
        <v>7</v>
      </c>
      <c r="U1" s="190"/>
      <c r="V1" s="190"/>
      <c r="W1" s="190"/>
      <c r="X1" s="190"/>
      <c r="Z1" s="221" t="s">
        <v>8</v>
      </c>
      <c r="AA1" s="222"/>
      <c r="AB1" s="222"/>
      <c r="AC1" s="222"/>
      <c r="AD1" s="222"/>
      <c r="AF1" s="223" t="s">
        <v>303</v>
      </c>
      <c r="AG1" s="224"/>
      <c r="AH1" s="224"/>
      <c r="AI1" s="224"/>
      <c r="AJ1" s="224"/>
      <c r="AL1" s="225" t="s">
        <v>6</v>
      </c>
      <c r="AM1" s="226"/>
      <c r="AN1" s="226"/>
      <c r="AO1" s="226"/>
      <c r="AP1" s="226"/>
      <c r="AR1" s="230" t="s">
        <v>3</v>
      </c>
      <c r="AS1" s="231"/>
      <c r="AT1" s="231"/>
      <c r="AU1" s="231"/>
      <c r="AV1" s="231"/>
      <c r="AX1" s="232" t="s">
        <v>304</v>
      </c>
      <c r="AY1" s="233"/>
      <c r="AZ1" s="233"/>
      <c r="BA1" s="233"/>
      <c r="BB1" s="233"/>
      <c r="BD1" s="237" t="s">
        <v>5</v>
      </c>
      <c r="BE1" s="238"/>
      <c r="BF1" s="238"/>
      <c r="BG1" s="238"/>
      <c r="BH1" s="238"/>
      <c r="BJ1" s="192" t="s">
        <v>302</v>
      </c>
      <c r="BK1" s="193"/>
      <c r="BL1" s="193"/>
      <c r="BM1" s="193"/>
      <c r="BN1" s="193"/>
      <c r="BP1" s="171" t="s">
        <v>0</v>
      </c>
      <c r="BQ1" s="172"/>
      <c r="BR1" s="172"/>
      <c r="BS1" s="172"/>
      <c r="BT1" s="172"/>
    </row>
    <row r="2" spans="1:72" ht="14.25" customHeight="1">
      <c r="A2" s="177" t="s">
        <v>47</v>
      </c>
      <c r="B2" s="168" t="s">
        <v>48</v>
      </c>
      <c r="C2" s="169"/>
      <c r="D2" s="169"/>
      <c r="E2" s="170"/>
      <c r="F2" s="174" t="s">
        <v>49</v>
      </c>
      <c r="H2" s="239" t="s">
        <v>48</v>
      </c>
      <c r="I2" s="240"/>
      <c r="J2" s="240"/>
      <c r="K2" s="241"/>
      <c r="L2" s="174" t="s">
        <v>49</v>
      </c>
      <c r="N2" s="239" t="s">
        <v>48</v>
      </c>
      <c r="O2" s="240"/>
      <c r="P2" s="240"/>
      <c r="Q2" s="241"/>
      <c r="R2" s="174" t="s">
        <v>49</v>
      </c>
      <c r="T2" s="245" t="s">
        <v>48</v>
      </c>
      <c r="U2" s="246"/>
      <c r="V2" s="246"/>
      <c r="W2" s="247"/>
      <c r="X2" s="174" t="s">
        <v>49</v>
      </c>
      <c r="Z2" s="239" t="s">
        <v>48</v>
      </c>
      <c r="AA2" s="240"/>
      <c r="AB2" s="240"/>
      <c r="AC2" s="241"/>
      <c r="AD2" s="174" t="s">
        <v>49</v>
      </c>
      <c r="AF2" s="168" t="s">
        <v>48</v>
      </c>
      <c r="AG2" s="169"/>
      <c r="AH2" s="169"/>
      <c r="AI2" s="170"/>
      <c r="AJ2" s="174" t="s">
        <v>49</v>
      </c>
      <c r="AL2" s="173" t="s">
        <v>48</v>
      </c>
      <c r="AM2" s="173"/>
      <c r="AN2" s="173"/>
      <c r="AO2" s="173"/>
      <c r="AP2" s="174" t="s">
        <v>49</v>
      </c>
      <c r="AR2" s="239" t="s">
        <v>48</v>
      </c>
      <c r="AS2" s="240"/>
      <c r="AT2" s="240"/>
      <c r="AU2" s="241"/>
      <c r="AV2" s="174" t="s">
        <v>49</v>
      </c>
      <c r="AX2" s="239" t="s">
        <v>48</v>
      </c>
      <c r="AY2" s="240"/>
      <c r="AZ2" s="240"/>
      <c r="BA2" s="241"/>
      <c r="BB2" s="174" t="s">
        <v>49</v>
      </c>
      <c r="BD2" s="239" t="s">
        <v>48</v>
      </c>
      <c r="BE2" s="240"/>
      <c r="BF2" s="240"/>
      <c r="BG2" s="241"/>
      <c r="BH2" s="174" t="s">
        <v>49</v>
      </c>
      <c r="BJ2" s="227" t="s">
        <v>48</v>
      </c>
      <c r="BK2" s="228"/>
      <c r="BL2" s="228"/>
      <c r="BM2" s="229"/>
      <c r="BN2" s="174" t="s">
        <v>49</v>
      </c>
      <c r="BP2" s="168" t="s">
        <v>48</v>
      </c>
      <c r="BQ2" s="169"/>
      <c r="BR2" s="169"/>
      <c r="BS2" s="170"/>
      <c r="BT2" s="174" t="s">
        <v>49</v>
      </c>
    </row>
    <row r="3" spans="1:72" ht="14.25">
      <c r="A3" s="178"/>
      <c r="B3" s="168" t="s">
        <v>50</v>
      </c>
      <c r="C3" s="170"/>
      <c r="D3" s="168" t="s">
        <v>51</v>
      </c>
      <c r="E3" s="170"/>
      <c r="F3" s="174"/>
      <c r="H3" s="239" t="s">
        <v>50</v>
      </c>
      <c r="I3" s="241"/>
      <c r="J3" s="239" t="s">
        <v>51</v>
      </c>
      <c r="K3" s="241"/>
      <c r="L3" s="174"/>
      <c r="N3" s="239" t="s">
        <v>50</v>
      </c>
      <c r="O3" s="241"/>
      <c r="P3" s="239" t="s">
        <v>51</v>
      </c>
      <c r="Q3" s="241"/>
      <c r="R3" s="174"/>
      <c r="T3" s="245" t="s">
        <v>50</v>
      </c>
      <c r="U3" s="247"/>
      <c r="V3" s="245" t="s">
        <v>51</v>
      </c>
      <c r="W3" s="247"/>
      <c r="X3" s="174"/>
      <c r="Z3" s="239" t="s">
        <v>50</v>
      </c>
      <c r="AA3" s="241"/>
      <c r="AB3" s="239" t="s">
        <v>51</v>
      </c>
      <c r="AC3" s="241"/>
      <c r="AD3" s="174"/>
      <c r="AF3" s="168" t="s">
        <v>50</v>
      </c>
      <c r="AG3" s="170"/>
      <c r="AH3" s="168" t="s">
        <v>51</v>
      </c>
      <c r="AI3" s="170"/>
      <c r="AJ3" s="174"/>
      <c r="AL3" s="173" t="s">
        <v>50</v>
      </c>
      <c r="AM3" s="173"/>
      <c r="AN3" s="173" t="s">
        <v>51</v>
      </c>
      <c r="AO3" s="173"/>
      <c r="AP3" s="174"/>
      <c r="AR3" s="239" t="s">
        <v>50</v>
      </c>
      <c r="AS3" s="241"/>
      <c r="AT3" s="239" t="s">
        <v>51</v>
      </c>
      <c r="AU3" s="241"/>
      <c r="AV3" s="174"/>
      <c r="AX3" s="239" t="s">
        <v>50</v>
      </c>
      <c r="AY3" s="241"/>
      <c r="AZ3" s="239" t="s">
        <v>51</v>
      </c>
      <c r="BA3" s="241"/>
      <c r="BB3" s="174"/>
      <c r="BD3" s="239" t="s">
        <v>50</v>
      </c>
      <c r="BE3" s="241"/>
      <c r="BF3" s="239" t="s">
        <v>51</v>
      </c>
      <c r="BG3" s="241"/>
      <c r="BH3" s="174"/>
      <c r="BJ3" s="227" t="s">
        <v>50</v>
      </c>
      <c r="BK3" s="229"/>
      <c r="BL3" s="227" t="s">
        <v>51</v>
      </c>
      <c r="BM3" s="229"/>
      <c r="BN3" s="174"/>
      <c r="BP3" s="168" t="s">
        <v>50</v>
      </c>
      <c r="BQ3" s="170"/>
      <c r="BR3" s="168" t="s">
        <v>51</v>
      </c>
      <c r="BS3" s="170"/>
      <c r="BT3" s="174"/>
    </row>
    <row r="4" spans="1:72" ht="14.25">
      <c r="A4" s="179"/>
      <c r="B4" s="21" t="s">
        <v>52</v>
      </c>
      <c r="C4" s="21" t="s">
        <v>53</v>
      </c>
      <c r="D4" s="21" t="s">
        <v>52</v>
      </c>
      <c r="E4" s="21" t="s">
        <v>53</v>
      </c>
      <c r="F4" s="174"/>
      <c r="H4" s="77" t="s">
        <v>52</v>
      </c>
      <c r="I4" s="77" t="s">
        <v>53</v>
      </c>
      <c r="J4" s="77" t="s">
        <v>52</v>
      </c>
      <c r="K4" s="77" t="s">
        <v>53</v>
      </c>
      <c r="L4" s="174"/>
      <c r="N4" s="77" t="s">
        <v>52</v>
      </c>
      <c r="O4" s="77" t="s">
        <v>53</v>
      </c>
      <c r="P4" s="77" t="s">
        <v>52</v>
      </c>
      <c r="Q4" s="77" t="s">
        <v>53</v>
      </c>
      <c r="R4" s="174"/>
      <c r="T4" s="23" t="s">
        <v>52</v>
      </c>
      <c r="U4" s="23" t="s">
        <v>53</v>
      </c>
      <c r="V4" s="23" t="s">
        <v>52</v>
      </c>
      <c r="W4" s="23" t="s">
        <v>53</v>
      </c>
      <c r="X4" s="174"/>
      <c r="Z4" s="77" t="s">
        <v>52</v>
      </c>
      <c r="AA4" s="77" t="s">
        <v>53</v>
      </c>
      <c r="AB4" s="77" t="s">
        <v>52</v>
      </c>
      <c r="AC4" s="77" t="s">
        <v>53</v>
      </c>
      <c r="AD4" s="174"/>
      <c r="AF4" s="21" t="s">
        <v>52</v>
      </c>
      <c r="AG4" s="21" t="s">
        <v>53</v>
      </c>
      <c r="AH4" s="21" t="s">
        <v>52</v>
      </c>
      <c r="AI4" s="21" t="s">
        <v>53</v>
      </c>
      <c r="AJ4" s="174"/>
      <c r="AL4" s="21" t="s">
        <v>52</v>
      </c>
      <c r="AM4" s="21" t="s">
        <v>53</v>
      </c>
      <c r="AN4" s="21" t="s">
        <v>52</v>
      </c>
      <c r="AO4" s="21" t="s">
        <v>53</v>
      </c>
      <c r="AP4" s="174"/>
      <c r="AR4" s="77" t="s">
        <v>52</v>
      </c>
      <c r="AS4" s="77" t="s">
        <v>53</v>
      </c>
      <c r="AT4" s="77" t="s">
        <v>52</v>
      </c>
      <c r="AU4" s="77" t="s">
        <v>53</v>
      </c>
      <c r="AV4" s="174"/>
      <c r="AX4" s="77" t="s">
        <v>52</v>
      </c>
      <c r="AY4" s="77" t="s">
        <v>53</v>
      </c>
      <c r="AZ4" s="77" t="s">
        <v>52</v>
      </c>
      <c r="BA4" s="77" t="s">
        <v>53</v>
      </c>
      <c r="BB4" s="174"/>
      <c r="BD4" s="77" t="s">
        <v>52</v>
      </c>
      <c r="BE4" s="77" t="s">
        <v>53</v>
      </c>
      <c r="BF4" s="77" t="s">
        <v>52</v>
      </c>
      <c r="BG4" s="77" t="s">
        <v>53</v>
      </c>
      <c r="BH4" s="174"/>
      <c r="BJ4" s="22" t="s">
        <v>52</v>
      </c>
      <c r="BK4" s="22" t="s">
        <v>53</v>
      </c>
      <c r="BL4" s="22" t="s">
        <v>52</v>
      </c>
      <c r="BM4" s="22" t="s">
        <v>53</v>
      </c>
      <c r="BN4" s="174"/>
      <c r="BP4" s="21" t="s">
        <v>52</v>
      </c>
      <c r="BQ4" s="21" t="s">
        <v>53</v>
      </c>
      <c r="BR4" s="21" t="s">
        <v>52</v>
      </c>
      <c r="BS4" s="21" t="s">
        <v>53</v>
      </c>
      <c r="BT4" s="174"/>
    </row>
    <row r="5" spans="1:72" ht="14.25">
      <c r="A5" s="24" t="s">
        <v>54</v>
      </c>
      <c r="B5" s="168"/>
      <c r="C5" s="169"/>
      <c r="D5" s="169"/>
      <c r="E5" s="169"/>
      <c r="F5" s="170"/>
      <c r="H5" s="168"/>
      <c r="I5" s="169"/>
      <c r="J5" s="169"/>
      <c r="K5" s="169"/>
      <c r="L5" s="170"/>
      <c r="N5" s="168"/>
      <c r="O5" s="169"/>
      <c r="P5" s="169"/>
      <c r="Q5" s="169"/>
      <c r="R5" s="170"/>
      <c r="T5" s="168"/>
      <c r="U5" s="169"/>
      <c r="V5" s="169"/>
      <c r="W5" s="169"/>
      <c r="X5" s="170"/>
      <c r="Z5" s="168"/>
      <c r="AA5" s="169"/>
      <c r="AB5" s="169"/>
      <c r="AC5" s="169"/>
      <c r="AD5" s="170"/>
      <c r="AF5" s="168"/>
      <c r="AG5" s="169"/>
      <c r="AH5" s="169"/>
      <c r="AI5" s="169"/>
      <c r="AJ5" s="170"/>
      <c r="AL5" s="168"/>
      <c r="AM5" s="169"/>
      <c r="AN5" s="169"/>
      <c r="AO5" s="169"/>
      <c r="AP5" s="170"/>
      <c r="AR5" s="168"/>
      <c r="AS5" s="169"/>
      <c r="AT5" s="169"/>
      <c r="AU5" s="169"/>
      <c r="AV5" s="170"/>
      <c r="AX5" s="168"/>
      <c r="AY5" s="169"/>
      <c r="AZ5" s="169"/>
      <c r="BA5" s="169"/>
      <c r="BB5" s="170"/>
      <c r="BD5" s="168"/>
      <c r="BE5" s="169"/>
      <c r="BF5" s="169"/>
      <c r="BG5" s="169"/>
      <c r="BH5" s="170"/>
      <c r="BJ5" s="168"/>
      <c r="BK5" s="169"/>
      <c r="BL5" s="169"/>
      <c r="BM5" s="169"/>
      <c r="BN5" s="170"/>
      <c r="BP5" s="168"/>
      <c r="BQ5" s="169"/>
      <c r="BR5" s="169"/>
      <c r="BS5" s="169"/>
      <c r="BT5" s="170"/>
    </row>
    <row r="6" spans="1:72" ht="14.25">
      <c r="A6" s="6" t="s">
        <v>55</v>
      </c>
      <c r="B6" s="104">
        <v>8.25</v>
      </c>
      <c r="C6" s="104">
        <v>10.45</v>
      </c>
      <c r="D6" s="104">
        <v>12.27</v>
      </c>
      <c r="E6" s="104">
        <v>15.49</v>
      </c>
      <c r="F6" s="16">
        <f aca="true" t="shared" si="0" ref="F6:F13">((D6+E6)/(B6+C6)-1)</f>
        <v>0.48449197860962556</v>
      </c>
      <c r="H6" s="234" t="s">
        <v>284</v>
      </c>
      <c r="I6" s="235"/>
      <c r="J6" s="235"/>
      <c r="K6" s="236"/>
      <c r="L6" s="16"/>
      <c r="N6" s="186" t="s">
        <v>284</v>
      </c>
      <c r="O6" s="187"/>
      <c r="P6" s="187"/>
      <c r="Q6" s="188"/>
      <c r="R6" s="16"/>
      <c r="T6" s="197" t="s">
        <v>284</v>
      </c>
      <c r="U6" s="198"/>
      <c r="V6" s="198"/>
      <c r="W6" s="199"/>
      <c r="X6" s="16"/>
      <c r="Z6" s="200" t="s">
        <v>284</v>
      </c>
      <c r="AA6" s="201"/>
      <c r="AB6" s="201"/>
      <c r="AC6" s="202"/>
      <c r="AD6" s="16"/>
      <c r="AF6" s="203" t="s">
        <v>284</v>
      </c>
      <c r="AG6" s="204"/>
      <c r="AH6" s="204"/>
      <c r="AI6" s="205"/>
      <c r="AJ6" s="16"/>
      <c r="AL6" s="206" t="s">
        <v>284</v>
      </c>
      <c r="AM6" s="207"/>
      <c r="AN6" s="207"/>
      <c r="AO6" s="208"/>
      <c r="AP6" s="16"/>
      <c r="AR6" s="209" t="s">
        <v>284</v>
      </c>
      <c r="AS6" s="210"/>
      <c r="AT6" s="210"/>
      <c r="AU6" s="211"/>
      <c r="AV6" s="93"/>
      <c r="AX6" s="212" t="s">
        <v>284</v>
      </c>
      <c r="AY6" s="213"/>
      <c r="AZ6" s="213"/>
      <c r="BA6" s="214"/>
      <c r="BB6" s="16"/>
      <c r="BD6" s="215" t="s">
        <v>284</v>
      </c>
      <c r="BE6" s="216"/>
      <c r="BF6" s="216"/>
      <c r="BG6" s="217"/>
      <c r="BH6" s="16"/>
      <c r="BJ6" s="218" t="s">
        <v>284</v>
      </c>
      <c r="BK6" s="219"/>
      <c r="BL6" s="219"/>
      <c r="BM6" s="220"/>
      <c r="BN6" s="16"/>
      <c r="BP6" s="194" t="s">
        <v>284</v>
      </c>
      <c r="BQ6" s="195"/>
      <c r="BR6" s="195"/>
      <c r="BS6" s="196"/>
      <c r="BT6" s="16"/>
    </row>
    <row r="7" spans="1:72" ht="14.25">
      <c r="A7" s="6" t="s">
        <v>56</v>
      </c>
      <c r="B7" s="104">
        <v>10.4</v>
      </c>
      <c r="C7" s="104">
        <v>13.53</v>
      </c>
      <c r="D7" s="104">
        <v>15.41</v>
      </c>
      <c r="E7" s="104">
        <v>20.05</v>
      </c>
      <c r="F7" s="16">
        <f t="shared" si="0"/>
        <v>0.481821980777267</v>
      </c>
      <c r="H7" s="234" t="s">
        <v>284</v>
      </c>
      <c r="I7" s="235"/>
      <c r="J7" s="235"/>
      <c r="K7" s="236"/>
      <c r="L7" s="16"/>
      <c r="N7" s="186" t="s">
        <v>284</v>
      </c>
      <c r="O7" s="187"/>
      <c r="P7" s="187"/>
      <c r="Q7" s="188"/>
      <c r="R7" s="16"/>
      <c r="T7" s="197" t="s">
        <v>284</v>
      </c>
      <c r="U7" s="198"/>
      <c r="V7" s="198"/>
      <c r="W7" s="199"/>
      <c r="X7" s="16"/>
      <c r="Z7" s="200" t="s">
        <v>284</v>
      </c>
      <c r="AA7" s="201"/>
      <c r="AB7" s="201"/>
      <c r="AC7" s="202"/>
      <c r="AD7" s="16"/>
      <c r="AF7" s="203" t="s">
        <v>284</v>
      </c>
      <c r="AG7" s="204"/>
      <c r="AH7" s="204"/>
      <c r="AI7" s="205"/>
      <c r="AJ7" s="16"/>
      <c r="AL7" s="206" t="s">
        <v>284</v>
      </c>
      <c r="AM7" s="207"/>
      <c r="AN7" s="207"/>
      <c r="AO7" s="208"/>
      <c r="AP7" s="16"/>
      <c r="AR7" s="209" t="s">
        <v>284</v>
      </c>
      <c r="AS7" s="210"/>
      <c r="AT7" s="210"/>
      <c r="AU7" s="211"/>
      <c r="AV7" s="93"/>
      <c r="AX7" s="212" t="s">
        <v>284</v>
      </c>
      <c r="AY7" s="213"/>
      <c r="AZ7" s="213"/>
      <c r="BA7" s="214"/>
      <c r="BB7" s="16"/>
      <c r="BD7" s="215" t="s">
        <v>284</v>
      </c>
      <c r="BE7" s="216"/>
      <c r="BF7" s="216"/>
      <c r="BG7" s="217"/>
      <c r="BH7" s="16"/>
      <c r="BJ7" s="218" t="s">
        <v>284</v>
      </c>
      <c r="BK7" s="219"/>
      <c r="BL7" s="219"/>
      <c r="BM7" s="220"/>
      <c r="BN7" s="16"/>
      <c r="BP7" s="194" t="s">
        <v>284</v>
      </c>
      <c r="BQ7" s="195"/>
      <c r="BR7" s="195"/>
      <c r="BS7" s="196"/>
      <c r="BT7" s="16"/>
    </row>
    <row r="8" spans="1:72" ht="14.25">
      <c r="A8" s="6" t="s">
        <v>57</v>
      </c>
      <c r="B8" s="104">
        <v>12.7</v>
      </c>
      <c r="C8" s="104">
        <v>15.3</v>
      </c>
      <c r="D8" s="104">
        <v>18.82</v>
      </c>
      <c r="E8" s="104">
        <v>22.67</v>
      </c>
      <c r="F8" s="16">
        <f t="shared" si="0"/>
        <v>0.48178571428571426</v>
      </c>
      <c r="H8" s="234" t="s">
        <v>284</v>
      </c>
      <c r="I8" s="235"/>
      <c r="J8" s="235"/>
      <c r="K8" s="236"/>
      <c r="L8" s="16"/>
      <c r="N8" s="186" t="s">
        <v>284</v>
      </c>
      <c r="O8" s="187"/>
      <c r="P8" s="187"/>
      <c r="Q8" s="188"/>
      <c r="R8" s="16"/>
      <c r="T8" s="197" t="s">
        <v>284</v>
      </c>
      <c r="U8" s="198"/>
      <c r="V8" s="198"/>
      <c r="W8" s="199"/>
      <c r="X8" s="16"/>
      <c r="Z8" s="200" t="s">
        <v>284</v>
      </c>
      <c r="AA8" s="201"/>
      <c r="AB8" s="201"/>
      <c r="AC8" s="202"/>
      <c r="AD8" s="16"/>
      <c r="AF8" s="203" t="s">
        <v>284</v>
      </c>
      <c r="AG8" s="204"/>
      <c r="AH8" s="204"/>
      <c r="AI8" s="205"/>
      <c r="AJ8" s="16"/>
      <c r="AL8" s="206" t="s">
        <v>284</v>
      </c>
      <c r="AM8" s="207"/>
      <c r="AN8" s="207"/>
      <c r="AO8" s="208"/>
      <c r="AP8" s="16"/>
      <c r="AR8" s="209" t="s">
        <v>284</v>
      </c>
      <c r="AS8" s="210"/>
      <c r="AT8" s="210"/>
      <c r="AU8" s="211"/>
      <c r="AV8" s="93"/>
      <c r="AX8" s="212" t="s">
        <v>284</v>
      </c>
      <c r="AY8" s="213"/>
      <c r="AZ8" s="213"/>
      <c r="BA8" s="214"/>
      <c r="BB8" s="16"/>
      <c r="BD8" s="215" t="s">
        <v>284</v>
      </c>
      <c r="BE8" s="216"/>
      <c r="BF8" s="216"/>
      <c r="BG8" s="217"/>
      <c r="BH8" s="16"/>
      <c r="BJ8" s="218" t="s">
        <v>284</v>
      </c>
      <c r="BK8" s="219"/>
      <c r="BL8" s="219"/>
      <c r="BM8" s="220"/>
      <c r="BN8" s="16"/>
      <c r="BP8" s="194" t="s">
        <v>284</v>
      </c>
      <c r="BQ8" s="195"/>
      <c r="BR8" s="195"/>
      <c r="BS8" s="196"/>
      <c r="BT8" s="16"/>
    </row>
    <row r="9" spans="1:72" ht="14.25">
      <c r="A9" s="6" t="s">
        <v>58</v>
      </c>
      <c r="B9" s="104">
        <v>13.51</v>
      </c>
      <c r="C9" s="104">
        <v>15.59</v>
      </c>
      <c r="D9" s="104">
        <v>20.02</v>
      </c>
      <c r="E9" s="104">
        <v>23.1</v>
      </c>
      <c r="F9" s="16">
        <f t="shared" si="0"/>
        <v>0.4817869415807561</v>
      </c>
      <c r="H9" s="234" t="s">
        <v>284</v>
      </c>
      <c r="I9" s="235"/>
      <c r="J9" s="235"/>
      <c r="K9" s="236"/>
      <c r="L9" s="16"/>
      <c r="N9" s="186" t="s">
        <v>284</v>
      </c>
      <c r="O9" s="187"/>
      <c r="P9" s="187"/>
      <c r="Q9" s="188"/>
      <c r="R9" s="16"/>
      <c r="T9" s="197" t="s">
        <v>284</v>
      </c>
      <c r="U9" s="198"/>
      <c r="V9" s="198"/>
      <c r="W9" s="199"/>
      <c r="X9" s="16"/>
      <c r="Z9" s="200" t="s">
        <v>284</v>
      </c>
      <c r="AA9" s="201"/>
      <c r="AB9" s="201"/>
      <c r="AC9" s="202"/>
      <c r="AD9" s="16"/>
      <c r="AF9" s="203" t="s">
        <v>284</v>
      </c>
      <c r="AG9" s="204"/>
      <c r="AH9" s="204"/>
      <c r="AI9" s="205"/>
      <c r="AJ9" s="16"/>
      <c r="AL9" s="206" t="s">
        <v>284</v>
      </c>
      <c r="AM9" s="207"/>
      <c r="AN9" s="207"/>
      <c r="AO9" s="208"/>
      <c r="AP9" s="16"/>
      <c r="AR9" s="209" t="s">
        <v>284</v>
      </c>
      <c r="AS9" s="210"/>
      <c r="AT9" s="210"/>
      <c r="AU9" s="211"/>
      <c r="AV9" s="93"/>
      <c r="AX9" s="212" t="s">
        <v>284</v>
      </c>
      <c r="AY9" s="213"/>
      <c r="AZ9" s="213"/>
      <c r="BA9" s="214"/>
      <c r="BB9" s="16"/>
      <c r="BD9" s="215" t="s">
        <v>284</v>
      </c>
      <c r="BE9" s="216"/>
      <c r="BF9" s="216"/>
      <c r="BG9" s="217"/>
      <c r="BH9" s="16"/>
      <c r="BJ9" s="218" t="s">
        <v>284</v>
      </c>
      <c r="BK9" s="219"/>
      <c r="BL9" s="219"/>
      <c r="BM9" s="220"/>
      <c r="BN9" s="16"/>
      <c r="BP9" s="194" t="s">
        <v>284</v>
      </c>
      <c r="BQ9" s="195"/>
      <c r="BR9" s="195"/>
      <c r="BS9" s="196"/>
      <c r="BT9" s="16"/>
    </row>
    <row r="10" spans="1:72" ht="14.25">
      <c r="A10" s="6" t="s">
        <v>59</v>
      </c>
      <c r="B10" s="104">
        <v>8.25</v>
      </c>
      <c r="C10" s="104">
        <v>10.51</v>
      </c>
      <c r="D10" s="104">
        <v>12.23</v>
      </c>
      <c r="E10" s="104">
        <v>15.58</v>
      </c>
      <c r="F10" s="16">
        <f t="shared" si="0"/>
        <v>0.4824093816631132</v>
      </c>
      <c r="H10" s="234" t="s">
        <v>284</v>
      </c>
      <c r="I10" s="235"/>
      <c r="J10" s="235"/>
      <c r="K10" s="236"/>
      <c r="L10" s="16"/>
      <c r="N10" s="186" t="s">
        <v>284</v>
      </c>
      <c r="O10" s="187"/>
      <c r="P10" s="187"/>
      <c r="Q10" s="188"/>
      <c r="R10" s="16"/>
      <c r="T10" s="197" t="s">
        <v>284</v>
      </c>
      <c r="U10" s="198"/>
      <c r="V10" s="198"/>
      <c r="W10" s="199"/>
      <c r="X10" s="16"/>
      <c r="Z10" s="200" t="s">
        <v>284</v>
      </c>
      <c r="AA10" s="201"/>
      <c r="AB10" s="201"/>
      <c r="AC10" s="202"/>
      <c r="AD10" s="16"/>
      <c r="AF10" s="203" t="s">
        <v>284</v>
      </c>
      <c r="AG10" s="204"/>
      <c r="AH10" s="204"/>
      <c r="AI10" s="205"/>
      <c r="AJ10" s="16"/>
      <c r="AL10" s="206" t="s">
        <v>284</v>
      </c>
      <c r="AM10" s="207"/>
      <c r="AN10" s="207"/>
      <c r="AO10" s="208"/>
      <c r="AP10" s="16"/>
      <c r="AR10" s="209" t="s">
        <v>284</v>
      </c>
      <c r="AS10" s="210"/>
      <c r="AT10" s="210"/>
      <c r="AU10" s="211"/>
      <c r="AV10" s="93"/>
      <c r="AX10" s="212" t="s">
        <v>284</v>
      </c>
      <c r="AY10" s="213"/>
      <c r="AZ10" s="213"/>
      <c r="BA10" s="214"/>
      <c r="BB10" s="16"/>
      <c r="BD10" s="215" t="s">
        <v>284</v>
      </c>
      <c r="BE10" s="216"/>
      <c r="BF10" s="216"/>
      <c r="BG10" s="217"/>
      <c r="BH10" s="16"/>
      <c r="BJ10" s="218" t="s">
        <v>284</v>
      </c>
      <c r="BK10" s="219"/>
      <c r="BL10" s="219"/>
      <c r="BM10" s="220"/>
      <c r="BN10" s="16"/>
      <c r="BP10" s="194" t="s">
        <v>284</v>
      </c>
      <c r="BQ10" s="195"/>
      <c r="BR10" s="195"/>
      <c r="BS10" s="196"/>
      <c r="BT10" s="16"/>
    </row>
    <row r="11" spans="1:72" ht="14.25">
      <c r="A11" s="6" t="s">
        <v>60</v>
      </c>
      <c r="B11" s="104">
        <v>8.25</v>
      </c>
      <c r="C11" s="104">
        <v>11.33</v>
      </c>
      <c r="D11" s="104">
        <v>12.23</v>
      </c>
      <c r="E11" s="104">
        <v>16.79</v>
      </c>
      <c r="F11" s="16">
        <f t="shared" si="0"/>
        <v>0.4821246169560778</v>
      </c>
      <c r="H11" s="234" t="s">
        <v>284</v>
      </c>
      <c r="I11" s="235"/>
      <c r="J11" s="235"/>
      <c r="K11" s="236"/>
      <c r="L11" s="16"/>
      <c r="N11" s="186" t="s">
        <v>284</v>
      </c>
      <c r="O11" s="187"/>
      <c r="P11" s="187"/>
      <c r="Q11" s="188"/>
      <c r="R11" s="16"/>
      <c r="T11" s="197" t="s">
        <v>284</v>
      </c>
      <c r="U11" s="198"/>
      <c r="V11" s="198"/>
      <c r="W11" s="199"/>
      <c r="X11" s="16"/>
      <c r="Z11" s="200" t="s">
        <v>284</v>
      </c>
      <c r="AA11" s="201"/>
      <c r="AB11" s="201"/>
      <c r="AC11" s="202"/>
      <c r="AD11" s="16"/>
      <c r="AF11" s="203" t="s">
        <v>284</v>
      </c>
      <c r="AG11" s="204"/>
      <c r="AH11" s="204"/>
      <c r="AI11" s="205"/>
      <c r="AJ11" s="16"/>
      <c r="AL11" s="206" t="s">
        <v>284</v>
      </c>
      <c r="AM11" s="207"/>
      <c r="AN11" s="207"/>
      <c r="AO11" s="208"/>
      <c r="AP11" s="16"/>
      <c r="AR11" s="209" t="s">
        <v>284</v>
      </c>
      <c r="AS11" s="210"/>
      <c r="AT11" s="210"/>
      <c r="AU11" s="211"/>
      <c r="AV11" s="93"/>
      <c r="AX11" s="212" t="s">
        <v>284</v>
      </c>
      <c r="AY11" s="213"/>
      <c r="AZ11" s="213"/>
      <c r="BA11" s="214"/>
      <c r="BB11" s="16"/>
      <c r="BD11" s="215" t="s">
        <v>284</v>
      </c>
      <c r="BE11" s="216"/>
      <c r="BF11" s="216"/>
      <c r="BG11" s="217"/>
      <c r="BH11" s="16"/>
      <c r="BJ11" s="218" t="s">
        <v>284</v>
      </c>
      <c r="BK11" s="219"/>
      <c r="BL11" s="219"/>
      <c r="BM11" s="220"/>
      <c r="BN11" s="16"/>
      <c r="BP11" s="194" t="s">
        <v>284</v>
      </c>
      <c r="BQ11" s="195"/>
      <c r="BR11" s="195"/>
      <c r="BS11" s="196"/>
      <c r="BT11" s="16"/>
    </row>
    <row r="12" spans="1:72" ht="14.25">
      <c r="A12" s="6" t="s">
        <v>61</v>
      </c>
      <c r="B12" s="104">
        <v>11</v>
      </c>
      <c r="C12" s="104">
        <v>19.25</v>
      </c>
      <c r="D12" s="104">
        <v>16.3</v>
      </c>
      <c r="E12" s="104">
        <v>28.53</v>
      </c>
      <c r="F12" s="16">
        <f t="shared" si="0"/>
        <v>0.48198347107438</v>
      </c>
      <c r="H12" s="234" t="s">
        <v>284</v>
      </c>
      <c r="I12" s="235"/>
      <c r="J12" s="235"/>
      <c r="K12" s="236"/>
      <c r="L12" s="16"/>
      <c r="N12" s="186" t="s">
        <v>284</v>
      </c>
      <c r="O12" s="187"/>
      <c r="P12" s="187"/>
      <c r="Q12" s="188"/>
      <c r="R12" s="16"/>
      <c r="T12" s="197" t="s">
        <v>284</v>
      </c>
      <c r="U12" s="198"/>
      <c r="V12" s="198"/>
      <c r="W12" s="199"/>
      <c r="X12" s="16"/>
      <c r="Z12" s="200" t="s">
        <v>284</v>
      </c>
      <c r="AA12" s="201"/>
      <c r="AB12" s="201"/>
      <c r="AC12" s="202"/>
      <c r="AD12" s="16"/>
      <c r="AF12" s="203" t="s">
        <v>284</v>
      </c>
      <c r="AG12" s="204"/>
      <c r="AH12" s="204"/>
      <c r="AI12" s="205"/>
      <c r="AJ12" s="16"/>
      <c r="AL12" s="206" t="s">
        <v>284</v>
      </c>
      <c r="AM12" s="207"/>
      <c r="AN12" s="207"/>
      <c r="AO12" s="208"/>
      <c r="AP12" s="16"/>
      <c r="AR12" s="209" t="s">
        <v>284</v>
      </c>
      <c r="AS12" s="210"/>
      <c r="AT12" s="210"/>
      <c r="AU12" s="211"/>
      <c r="AV12" s="93"/>
      <c r="AX12" s="212" t="s">
        <v>284</v>
      </c>
      <c r="AY12" s="213"/>
      <c r="AZ12" s="213"/>
      <c r="BA12" s="214"/>
      <c r="BB12" s="16"/>
      <c r="BD12" s="215" t="s">
        <v>284</v>
      </c>
      <c r="BE12" s="216"/>
      <c r="BF12" s="216"/>
      <c r="BG12" s="217"/>
      <c r="BH12" s="16"/>
      <c r="BJ12" s="218" t="s">
        <v>284</v>
      </c>
      <c r="BK12" s="219"/>
      <c r="BL12" s="219"/>
      <c r="BM12" s="220"/>
      <c r="BN12" s="16"/>
      <c r="BP12" s="194" t="s">
        <v>284</v>
      </c>
      <c r="BQ12" s="195"/>
      <c r="BR12" s="195"/>
      <c r="BS12" s="196"/>
      <c r="BT12" s="16"/>
    </row>
    <row r="13" spans="1:72" ht="14.25">
      <c r="A13" s="6" t="s">
        <v>62</v>
      </c>
      <c r="B13" s="104">
        <v>8.5</v>
      </c>
      <c r="C13" s="104">
        <v>9.5</v>
      </c>
      <c r="D13" s="104">
        <v>12.6</v>
      </c>
      <c r="E13" s="104">
        <v>14.08</v>
      </c>
      <c r="F13" s="16">
        <f t="shared" si="0"/>
        <v>0.4822222222222221</v>
      </c>
      <c r="H13" s="234" t="s">
        <v>284</v>
      </c>
      <c r="I13" s="235"/>
      <c r="J13" s="235"/>
      <c r="K13" s="236"/>
      <c r="L13" s="16"/>
      <c r="N13" s="186" t="s">
        <v>284</v>
      </c>
      <c r="O13" s="187"/>
      <c r="P13" s="187"/>
      <c r="Q13" s="188"/>
      <c r="R13" s="16"/>
      <c r="T13" s="197" t="s">
        <v>284</v>
      </c>
      <c r="U13" s="198"/>
      <c r="V13" s="198"/>
      <c r="W13" s="199"/>
      <c r="X13" s="16"/>
      <c r="Z13" s="200" t="s">
        <v>284</v>
      </c>
      <c r="AA13" s="201"/>
      <c r="AB13" s="201"/>
      <c r="AC13" s="202"/>
      <c r="AD13" s="16"/>
      <c r="AF13" s="203" t="s">
        <v>284</v>
      </c>
      <c r="AG13" s="204"/>
      <c r="AH13" s="204"/>
      <c r="AI13" s="205"/>
      <c r="AJ13" s="16"/>
      <c r="AL13" s="206" t="s">
        <v>284</v>
      </c>
      <c r="AM13" s="207"/>
      <c r="AN13" s="207"/>
      <c r="AO13" s="208"/>
      <c r="AP13" s="16"/>
      <c r="AR13" s="209" t="s">
        <v>284</v>
      </c>
      <c r="AS13" s="210"/>
      <c r="AT13" s="210"/>
      <c r="AU13" s="211"/>
      <c r="AV13" s="93"/>
      <c r="AX13" s="212" t="s">
        <v>284</v>
      </c>
      <c r="AY13" s="213"/>
      <c r="AZ13" s="213"/>
      <c r="BA13" s="214"/>
      <c r="BB13" s="16"/>
      <c r="BD13" s="215" t="s">
        <v>284</v>
      </c>
      <c r="BE13" s="216"/>
      <c r="BF13" s="216"/>
      <c r="BG13" s="217"/>
      <c r="BH13" s="16"/>
      <c r="BJ13" s="218" t="s">
        <v>284</v>
      </c>
      <c r="BK13" s="219"/>
      <c r="BL13" s="219"/>
      <c r="BM13" s="220"/>
      <c r="BN13" s="16"/>
      <c r="BP13" s="194" t="s">
        <v>284</v>
      </c>
      <c r="BQ13" s="195"/>
      <c r="BR13" s="195"/>
      <c r="BS13" s="196"/>
      <c r="BT13" s="16"/>
    </row>
    <row r="14" spans="1:72" ht="14.25">
      <c r="A14" s="6" t="s">
        <v>63</v>
      </c>
      <c r="B14" s="104"/>
      <c r="C14" s="104"/>
      <c r="D14" s="104"/>
      <c r="E14" s="104"/>
      <c r="F14" s="16"/>
      <c r="H14" s="79">
        <v>10</v>
      </c>
      <c r="I14" s="79">
        <v>13</v>
      </c>
      <c r="J14" s="79">
        <f>H14*1.34</f>
        <v>13.4</v>
      </c>
      <c r="K14" s="79">
        <f>I14*1.34</f>
        <v>17.42</v>
      </c>
      <c r="L14" s="16">
        <f aca="true" t="shared" si="1" ref="L14:L58">((J14+K14)/(H14+I14)-1)</f>
        <v>0.3400000000000001</v>
      </c>
      <c r="N14" s="78">
        <v>9.5</v>
      </c>
      <c r="O14" s="78">
        <v>13.5</v>
      </c>
      <c r="P14" s="78">
        <v>12.82</v>
      </c>
      <c r="Q14" s="78">
        <v>18.22</v>
      </c>
      <c r="R14" s="16">
        <f aca="true" t="shared" si="2" ref="R14:R58">((P14+Q14)/(N14+O14)-1)</f>
        <v>0.3495652173913044</v>
      </c>
      <c r="T14" s="92">
        <v>14.237</v>
      </c>
      <c r="U14" s="92">
        <v>19.8605</v>
      </c>
      <c r="V14" s="92">
        <v>19.39</v>
      </c>
      <c r="W14" s="92">
        <v>26.882525054667784</v>
      </c>
      <c r="X14" s="16">
        <f aca="true" t="shared" si="3" ref="X14:X58">((V14+W14)/(T14+U14)-1)</f>
        <v>0.3570650356966871</v>
      </c>
      <c r="Z14" s="89">
        <v>10</v>
      </c>
      <c r="AA14" s="89">
        <v>11.25</v>
      </c>
      <c r="AB14" s="89">
        <v>13.6</v>
      </c>
      <c r="AC14" s="89">
        <v>15.3</v>
      </c>
      <c r="AD14" s="16">
        <f aca="true" t="shared" si="4" ref="AD14:AD58">((AB14+AC14)/(Z14+AA14)-1)</f>
        <v>0.3599999999999999</v>
      </c>
      <c r="AF14" s="90">
        <v>11</v>
      </c>
      <c r="AG14" s="90">
        <v>14</v>
      </c>
      <c r="AH14" s="90">
        <v>16.5</v>
      </c>
      <c r="AI14" s="90">
        <v>21</v>
      </c>
      <c r="AJ14" s="16">
        <f>((AH14+AI14)/(AF14+AG14)-1)</f>
        <v>0.5</v>
      </c>
      <c r="AL14" s="91">
        <v>9.24</v>
      </c>
      <c r="AM14" s="91">
        <v>11.45</v>
      </c>
      <c r="AN14" s="91">
        <f>AL14*1.39</f>
        <v>12.843599999999999</v>
      </c>
      <c r="AO14" s="91">
        <f>AM14*1.39</f>
        <v>15.915499999999998</v>
      </c>
      <c r="AP14" s="16">
        <f>((AN14+AO14)/(AL14+AM14)-1)</f>
        <v>0.3899999999999999</v>
      </c>
      <c r="AR14" s="95">
        <v>10</v>
      </c>
      <c r="AS14" s="95">
        <v>12.5</v>
      </c>
      <c r="AT14" s="95">
        <v>13.5</v>
      </c>
      <c r="AU14" s="95">
        <v>16.88</v>
      </c>
      <c r="AV14" s="16">
        <f aca="true" t="shared" si="5" ref="AV14:AV58">((AT14+AU14)/(AR14+AS14)-1)</f>
        <v>0.3502222222222222</v>
      </c>
      <c r="AX14" s="99">
        <v>10.5</v>
      </c>
      <c r="AY14" s="99">
        <v>14</v>
      </c>
      <c r="AZ14" s="99">
        <v>14.6</v>
      </c>
      <c r="BA14" s="99">
        <v>19.46</v>
      </c>
      <c r="BB14" s="16">
        <f aca="true" t="shared" si="6" ref="BB14:BB58">((AZ14+BA14)/(AX14+AY14)-1)</f>
        <v>0.3902040816326531</v>
      </c>
      <c r="BD14" s="100"/>
      <c r="BE14" s="100"/>
      <c r="BF14" s="100"/>
      <c r="BG14" s="100"/>
      <c r="BH14" s="16"/>
      <c r="BJ14" s="102"/>
      <c r="BK14" s="102"/>
      <c r="BL14" s="102"/>
      <c r="BM14" s="102"/>
      <c r="BN14" s="16"/>
      <c r="BP14" s="103">
        <v>10</v>
      </c>
      <c r="BQ14" s="103">
        <v>13</v>
      </c>
      <c r="BR14" s="103">
        <f>BP14*1.32</f>
        <v>13.200000000000001</v>
      </c>
      <c r="BS14" s="103">
        <f>BQ14*1.32</f>
        <v>17.16</v>
      </c>
      <c r="BT14" s="16">
        <f aca="true" t="shared" si="7" ref="BT14:BT58">((BR14+BS14)/(BP14+BQ14)-1)</f>
        <v>0.32000000000000006</v>
      </c>
    </row>
    <row r="15" spans="1:72" ht="14.25">
      <c r="A15" s="6" t="s">
        <v>64</v>
      </c>
      <c r="B15" s="104"/>
      <c r="C15" s="104"/>
      <c r="D15" s="104"/>
      <c r="E15" s="104"/>
      <c r="F15" s="16"/>
      <c r="H15" s="79">
        <v>11</v>
      </c>
      <c r="I15" s="79">
        <v>14</v>
      </c>
      <c r="J15" s="79">
        <f>H15*1.34</f>
        <v>14.74</v>
      </c>
      <c r="K15" s="79">
        <f>I15*1.34</f>
        <v>18.76</v>
      </c>
      <c r="L15" s="16">
        <f t="shared" si="1"/>
        <v>0.3400000000000001</v>
      </c>
      <c r="N15" s="78">
        <v>10</v>
      </c>
      <c r="O15" s="78">
        <v>14</v>
      </c>
      <c r="P15" s="78">
        <v>13.5</v>
      </c>
      <c r="Q15" s="78">
        <v>18.89</v>
      </c>
      <c r="R15" s="16">
        <f t="shared" si="2"/>
        <v>0.34958333333333336</v>
      </c>
      <c r="T15" s="92">
        <v>15.260499999999999</v>
      </c>
      <c r="U15" s="92">
        <v>21.447499999999998</v>
      </c>
      <c r="V15" s="92">
        <v>20.75</v>
      </c>
      <c r="W15" s="92">
        <v>28.98842030067283</v>
      </c>
      <c r="X15" s="16">
        <f t="shared" si="3"/>
        <v>0.354974945534293</v>
      </c>
      <c r="Z15" s="89">
        <v>11.25</v>
      </c>
      <c r="AA15" s="89">
        <v>12.25</v>
      </c>
      <c r="AB15" s="89">
        <v>15.3</v>
      </c>
      <c r="AC15" s="89">
        <v>16.66</v>
      </c>
      <c r="AD15" s="16">
        <f t="shared" si="4"/>
        <v>0.3600000000000001</v>
      </c>
      <c r="AF15" s="90">
        <v>12</v>
      </c>
      <c r="AG15" s="90">
        <v>15</v>
      </c>
      <c r="AH15" s="90">
        <v>18</v>
      </c>
      <c r="AI15" s="90">
        <v>22.5</v>
      </c>
      <c r="AJ15" s="16">
        <f>((AH15+AI15)/(AF15+AG15)-1)</f>
        <v>0.5</v>
      </c>
      <c r="AL15" s="91">
        <v>10.1</v>
      </c>
      <c r="AM15" s="91">
        <v>12.34</v>
      </c>
      <c r="AN15" s="91">
        <f>AL15*1.39</f>
        <v>14.038999999999998</v>
      </c>
      <c r="AO15" s="91">
        <f>AM15*1.39</f>
        <v>17.1526</v>
      </c>
      <c r="AP15" s="16">
        <f>((AN15+AO15)/(AL15+AM15)-1)</f>
        <v>0.3900000000000001</v>
      </c>
      <c r="AR15" s="95">
        <v>10.5</v>
      </c>
      <c r="AS15" s="95">
        <v>13</v>
      </c>
      <c r="AT15" s="95">
        <v>14.18</v>
      </c>
      <c r="AU15" s="95">
        <v>17.55</v>
      </c>
      <c r="AV15" s="16">
        <f t="shared" si="5"/>
        <v>0.35021276595744677</v>
      </c>
      <c r="AX15" s="99">
        <v>11</v>
      </c>
      <c r="AY15" s="99">
        <v>17</v>
      </c>
      <c r="AZ15" s="99">
        <v>15.29</v>
      </c>
      <c r="BA15" s="99">
        <v>23.63</v>
      </c>
      <c r="BB15" s="16">
        <f t="shared" si="6"/>
        <v>0.3900000000000001</v>
      </c>
      <c r="BD15" s="100"/>
      <c r="BE15" s="100"/>
      <c r="BF15" s="100"/>
      <c r="BG15" s="100"/>
      <c r="BH15" s="16"/>
      <c r="BJ15" s="102"/>
      <c r="BK15" s="102"/>
      <c r="BL15" s="102"/>
      <c r="BM15" s="102"/>
      <c r="BN15" s="16"/>
      <c r="BP15" s="103">
        <v>11</v>
      </c>
      <c r="BQ15" s="103">
        <v>14</v>
      </c>
      <c r="BR15" s="103">
        <f>BP15*1.32</f>
        <v>14.520000000000001</v>
      </c>
      <c r="BS15" s="103">
        <f>BQ15*1.32</f>
        <v>18.48</v>
      </c>
      <c r="BT15" s="16">
        <f t="shared" si="7"/>
        <v>0.32000000000000006</v>
      </c>
    </row>
    <row r="16" spans="1:72" ht="14.25">
      <c r="A16" s="3" t="s">
        <v>65</v>
      </c>
      <c r="B16" s="104">
        <v>8.25</v>
      </c>
      <c r="C16" s="104">
        <v>10.56</v>
      </c>
      <c r="D16" s="104">
        <v>12.23</v>
      </c>
      <c r="E16" s="104">
        <v>15.65</v>
      </c>
      <c r="F16" s="16">
        <f aca="true" t="shared" si="8" ref="F16:F23">((D16+E16)/(B16+C16)-1)</f>
        <v>0.4821903242955874</v>
      </c>
      <c r="H16" s="234" t="s">
        <v>284</v>
      </c>
      <c r="I16" s="235"/>
      <c r="J16" s="235"/>
      <c r="K16" s="236"/>
      <c r="L16" s="16"/>
      <c r="N16" s="186" t="s">
        <v>284</v>
      </c>
      <c r="O16" s="187"/>
      <c r="P16" s="187"/>
      <c r="Q16" s="188"/>
      <c r="R16" s="16"/>
      <c r="T16" s="197" t="s">
        <v>284</v>
      </c>
      <c r="U16" s="198"/>
      <c r="V16" s="198"/>
      <c r="W16" s="199"/>
      <c r="X16" s="16"/>
      <c r="Z16" s="200" t="s">
        <v>284</v>
      </c>
      <c r="AA16" s="201"/>
      <c r="AB16" s="201"/>
      <c r="AC16" s="202"/>
      <c r="AD16" s="16"/>
      <c r="AF16" s="203" t="s">
        <v>284</v>
      </c>
      <c r="AG16" s="204"/>
      <c r="AH16" s="204"/>
      <c r="AI16" s="205"/>
      <c r="AJ16" s="16"/>
      <c r="AL16" s="206" t="s">
        <v>284</v>
      </c>
      <c r="AM16" s="207"/>
      <c r="AN16" s="207"/>
      <c r="AO16" s="208"/>
      <c r="AP16" s="16"/>
      <c r="AR16" s="209" t="s">
        <v>284</v>
      </c>
      <c r="AS16" s="210"/>
      <c r="AT16" s="210"/>
      <c r="AU16" s="211"/>
      <c r="AV16" s="93"/>
      <c r="AX16" s="212" t="s">
        <v>284</v>
      </c>
      <c r="AY16" s="213"/>
      <c r="AZ16" s="213"/>
      <c r="BA16" s="214"/>
      <c r="BB16" s="16"/>
      <c r="BD16" s="215" t="s">
        <v>284</v>
      </c>
      <c r="BE16" s="216"/>
      <c r="BF16" s="216"/>
      <c r="BG16" s="217"/>
      <c r="BH16" s="16"/>
      <c r="BJ16" s="218" t="s">
        <v>284</v>
      </c>
      <c r="BK16" s="219"/>
      <c r="BL16" s="219"/>
      <c r="BM16" s="220"/>
      <c r="BN16" s="16"/>
      <c r="BP16" s="194" t="s">
        <v>284</v>
      </c>
      <c r="BQ16" s="195"/>
      <c r="BR16" s="195"/>
      <c r="BS16" s="196"/>
      <c r="BT16" s="16"/>
    </row>
    <row r="17" spans="1:72" ht="14.25">
      <c r="A17" s="3" t="s">
        <v>66</v>
      </c>
      <c r="B17" s="104">
        <v>8.8</v>
      </c>
      <c r="C17" s="104">
        <v>11.5</v>
      </c>
      <c r="D17" s="104">
        <v>13.04</v>
      </c>
      <c r="E17" s="104">
        <v>17.05</v>
      </c>
      <c r="F17" s="16">
        <f t="shared" si="8"/>
        <v>0.4822660098522167</v>
      </c>
      <c r="H17" s="234" t="s">
        <v>284</v>
      </c>
      <c r="I17" s="235"/>
      <c r="J17" s="235"/>
      <c r="K17" s="236"/>
      <c r="L17" s="16"/>
      <c r="N17" s="186" t="s">
        <v>284</v>
      </c>
      <c r="O17" s="187"/>
      <c r="P17" s="187"/>
      <c r="Q17" s="188"/>
      <c r="R17" s="16"/>
      <c r="T17" s="197" t="s">
        <v>284</v>
      </c>
      <c r="U17" s="198"/>
      <c r="V17" s="198"/>
      <c r="W17" s="199"/>
      <c r="X17" s="16"/>
      <c r="Z17" s="200" t="s">
        <v>284</v>
      </c>
      <c r="AA17" s="201"/>
      <c r="AB17" s="201"/>
      <c r="AC17" s="202"/>
      <c r="AD17" s="16"/>
      <c r="AF17" s="203" t="s">
        <v>284</v>
      </c>
      <c r="AG17" s="204"/>
      <c r="AH17" s="204"/>
      <c r="AI17" s="205"/>
      <c r="AJ17" s="16"/>
      <c r="AL17" s="206" t="s">
        <v>284</v>
      </c>
      <c r="AM17" s="207"/>
      <c r="AN17" s="207"/>
      <c r="AO17" s="208"/>
      <c r="AP17" s="16"/>
      <c r="AR17" s="209" t="s">
        <v>284</v>
      </c>
      <c r="AS17" s="210"/>
      <c r="AT17" s="210"/>
      <c r="AU17" s="211"/>
      <c r="AV17" s="93"/>
      <c r="AX17" s="212" t="s">
        <v>284</v>
      </c>
      <c r="AY17" s="213"/>
      <c r="AZ17" s="213"/>
      <c r="BA17" s="214"/>
      <c r="BB17" s="16"/>
      <c r="BD17" s="215" t="s">
        <v>284</v>
      </c>
      <c r="BE17" s="216"/>
      <c r="BF17" s="216"/>
      <c r="BG17" s="217"/>
      <c r="BH17" s="16"/>
      <c r="BJ17" s="218" t="s">
        <v>284</v>
      </c>
      <c r="BK17" s="219"/>
      <c r="BL17" s="219"/>
      <c r="BM17" s="220"/>
      <c r="BN17" s="16"/>
      <c r="BP17" s="194" t="s">
        <v>284</v>
      </c>
      <c r="BQ17" s="195"/>
      <c r="BR17" s="195"/>
      <c r="BS17" s="196"/>
      <c r="BT17" s="16"/>
    </row>
    <row r="18" spans="1:72" ht="14.25">
      <c r="A18" s="3" t="s">
        <v>67</v>
      </c>
      <c r="B18" s="104">
        <v>8.8</v>
      </c>
      <c r="C18" s="104">
        <v>10.82</v>
      </c>
      <c r="D18" s="104">
        <v>13.04</v>
      </c>
      <c r="E18" s="104">
        <v>16.04</v>
      </c>
      <c r="F18" s="16">
        <f t="shared" si="8"/>
        <v>0.4821610601427113</v>
      </c>
      <c r="H18" s="234" t="s">
        <v>284</v>
      </c>
      <c r="I18" s="235"/>
      <c r="J18" s="235"/>
      <c r="K18" s="236"/>
      <c r="L18" s="16"/>
      <c r="N18" s="186" t="s">
        <v>284</v>
      </c>
      <c r="O18" s="187"/>
      <c r="P18" s="187"/>
      <c r="Q18" s="188"/>
      <c r="R18" s="16"/>
      <c r="T18" s="197" t="s">
        <v>284</v>
      </c>
      <c r="U18" s="198"/>
      <c r="V18" s="198"/>
      <c r="W18" s="199"/>
      <c r="X18" s="16"/>
      <c r="Z18" s="200" t="s">
        <v>284</v>
      </c>
      <c r="AA18" s="201"/>
      <c r="AB18" s="201"/>
      <c r="AC18" s="202"/>
      <c r="AD18" s="16"/>
      <c r="AF18" s="203" t="s">
        <v>284</v>
      </c>
      <c r="AG18" s="204"/>
      <c r="AH18" s="204"/>
      <c r="AI18" s="205"/>
      <c r="AJ18" s="16"/>
      <c r="AL18" s="206" t="s">
        <v>284</v>
      </c>
      <c r="AM18" s="207"/>
      <c r="AN18" s="207"/>
      <c r="AO18" s="208"/>
      <c r="AP18" s="16"/>
      <c r="AR18" s="209" t="s">
        <v>284</v>
      </c>
      <c r="AS18" s="210"/>
      <c r="AT18" s="210"/>
      <c r="AU18" s="211"/>
      <c r="AV18" s="93"/>
      <c r="AX18" s="212" t="s">
        <v>284</v>
      </c>
      <c r="AY18" s="213"/>
      <c r="AZ18" s="213"/>
      <c r="BA18" s="214"/>
      <c r="BB18" s="16"/>
      <c r="BD18" s="215" t="s">
        <v>284</v>
      </c>
      <c r="BE18" s="216"/>
      <c r="BF18" s="216"/>
      <c r="BG18" s="217"/>
      <c r="BH18" s="16"/>
      <c r="BJ18" s="218" t="s">
        <v>284</v>
      </c>
      <c r="BK18" s="219"/>
      <c r="BL18" s="219"/>
      <c r="BM18" s="220"/>
      <c r="BN18" s="16"/>
      <c r="BP18" s="194" t="s">
        <v>284</v>
      </c>
      <c r="BQ18" s="195"/>
      <c r="BR18" s="195"/>
      <c r="BS18" s="196"/>
      <c r="BT18" s="16"/>
    </row>
    <row r="19" spans="1:72" ht="14.25">
      <c r="A19" s="6" t="s">
        <v>68</v>
      </c>
      <c r="B19" s="104">
        <v>9.54</v>
      </c>
      <c r="C19" s="104">
        <v>13.33</v>
      </c>
      <c r="D19" s="104">
        <v>14.14</v>
      </c>
      <c r="E19" s="104">
        <v>19.75</v>
      </c>
      <c r="F19" s="16">
        <f t="shared" si="8"/>
        <v>0.48185395714910384</v>
      </c>
      <c r="H19" s="234" t="s">
        <v>284</v>
      </c>
      <c r="I19" s="235"/>
      <c r="J19" s="235"/>
      <c r="K19" s="236"/>
      <c r="L19" s="16"/>
      <c r="N19" s="186" t="s">
        <v>284</v>
      </c>
      <c r="O19" s="187"/>
      <c r="P19" s="187"/>
      <c r="Q19" s="188"/>
      <c r="R19" s="16"/>
      <c r="T19" s="197" t="s">
        <v>284</v>
      </c>
      <c r="U19" s="198"/>
      <c r="V19" s="198"/>
      <c r="W19" s="199"/>
      <c r="X19" s="16"/>
      <c r="Z19" s="200" t="s">
        <v>284</v>
      </c>
      <c r="AA19" s="201"/>
      <c r="AB19" s="201"/>
      <c r="AC19" s="202"/>
      <c r="AD19" s="16"/>
      <c r="AF19" s="203" t="s">
        <v>284</v>
      </c>
      <c r="AG19" s="204"/>
      <c r="AH19" s="204"/>
      <c r="AI19" s="205"/>
      <c r="AJ19" s="16"/>
      <c r="AL19" s="206" t="s">
        <v>284</v>
      </c>
      <c r="AM19" s="207"/>
      <c r="AN19" s="207"/>
      <c r="AO19" s="208"/>
      <c r="AP19" s="16"/>
      <c r="AR19" s="209" t="s">
        <v>284</v>
      </c>
      <c r="AS19" s="210"/>
      <c r="AT19" s="210"/>
      <c r="AU19" s="211"/>
      <c r="AV19" s="93"/>
      <c r="AX19" s="212" t="s">
        <v>284</v>
      </c>
      <c r="AY19" s="213"/>
      <c r="AZ19" s="213"/>
      <c r="BA19" s="214"/>
      <c r="BB19" s="16"/>
      <c r="BD19" s="215" t="s">
        <v>284</v>
      </c>
      <c r="BE19" s="216"/>
      <c r="BF19" s="216"/>
      <c r="BG19" s="217"/>
      <c r="BH19" s="16"/>
      <c r="BJ19" s="218" t="s">
        <v>284</v>
      </c>
      <c r="BK19" s="219"/>
      <c r="BL19" s="219"/>
      <c r="BM19" s="220"/>
      <c r="BN19" s="16"/>
      <c r="BP19" s="194" t="s">
        <v>284</v>
      </c>
      <c r="BQ19" s="195"/>
      <c r="BR19" s="195"/>
      <c r="BS19" s="196"/>
      <c r="BT19" s="16"/>
    </row>
    <row r="20" spans="1:72" ht="14.25">
      <c r="A20" s="6" t="s">
        <v>69</v>
      </c>
      <c r="B20" s="104">
        <v>9.21</v>
      </c>
      <c r="C20" s="104">
        <v>14.28</v>
      </c>
      <c r="D20" s="104">
        <v>13.65</v>
      </c>
      <c r="E20" s="104">
        <v>21.16</v>
      </c>
      <c r="F20" s="16">
        <f t="shared" si="8"/>
        <v>0.4819071945508726</v>
      </c>
      <c r="H20" s="234" t="s">
        <v>284</v>
      </c>
      <c r="I20" s="235"/>
      <c r="J20" s="235"/>
      <c r="K20" s="236"/>
      <c r="L20" s="16"/>
      <c r="N20" s="186" t="s">
        <v>284</v>
      </c>
      <c r="O20" s="187"/>
      <c r="P20" s="187"/>
      <c r="Q20" s="188"/>
      <c r="R20" s="16"/>
      <c r="T20" s="197" t="s">
        <v>284</v>
      </c>
      <c r="U20" s="198"/>
      <c r="V20" s="198"/>
      <c r="W20" s="199"/>
      <c r="X20" s="16"/>
      <c r="Z20" s="200" t="s">
        <v>284</v>
      </c>
      <c r="AA20" s="201"/>
      <c r="AB20" s="201"/>
      <c r="AC20" s="202"/>
      <c r="AD20" s="16"/>
      <c r="AF20" s="203" t="s">
        <v>284</v>
      </c>
      <c r="AG20" s="204"/>
      <c r="AH20" s="204"/>
      <c r="AI20" s="205"/>
      <c r="AJ20" s="16"/>
      <c r="AL20" s="206" t="s">
        <v>284</v>
      </c>
      <c r="AM20" s="207"/>
      <c r="AN20" s="207"/>
      <c r="AO20" s="208"/>
      <c r="AP20" s="16"/>
      <c r="AR20" s="209" t="s">
        <v>284</v>
      </c>
      <c r="AS20" s="210"/>
      <c r="AT20" s="210"/>
      <c r="AU20" s="211"/>
      <c r="AV20" s="93"/>
      <c r="AX20" s="212" t="s">
        <v>284</v>
      </c>
      <c r="AY20" s="213"/>
      <c r="AZ20" s="213"/>
      <c r="BA20" s="214"/>
      <c r="BB20" s="16"/>
      <c r="BD20" s="215" t="s">
        <v>284</v>
      </c>
      <c r="BE20" s="216"/>
      <c r="BF20" s="216"/>
      <c r="BG20" s="217"/>
      <c r="BH20" s="16"/>
      <c r="BJ20" s="218" t="s">
        <v>284</v>
      </c>
      <c r="BK20" s="219"/>
      <c r="BL20" s="219"/>
      <c r="BM20" s="220"/>
      <c r="BN20" s="16"/>
      <c r="BP20" s="194" t="s">
        <v>284</v>
      </c>
      <c r="BQ20" s="195"/>
      <c r="BR20" s="195"/>
      <c r="BS20" s="196"/>
      <c r="BT20" s="16"/>
    </row>
    <row r="21" spans="1:72" ht="14.25">
      <c r="A21" s="6" t="s">
        <v>70</v>
      </c>
      <c r="B21" s="104">
        <v>15.12</v>
      </c>
      <c r="C21" s="104">
        <v>21.29</v>
      </c>
      <c r="D21" s="104">
        <v>22.42</v>
      </c>
      <c r="E21" s="104">
        <v>28.37</v>
      </c>
      <c r="F21" s="16">
        <f t="shared" si="8"/>
        <v>0.3949464432848122</v>
      </c>
      <c r="H21" s="234" t="s">
        <v>284</v>
      </c>
      <c r="I21" s="235"/>
      <c r="J21" s="235"/>
      <c r="K21" s="236"/>
      <c r="L21" s="16"/>
      <c r="N21" s="186" t="s">
        <v>284</v>
      </c>
      <c r="O21" s="187"/>
      <c r="P21" s="187"/>
      <c r="Q21" s="188"/>
      <c r="R21" s="16"/>
      <c r="T21" s="197" t="s">
        <v>284</v>
      </c>
      <c r="U21" s="198"/>
      <c r="V21" s="198"/>
      <c r="W21" s="199"/>
      <c r="X21" s="16"/>
      <c r="Z21" s="200" t="s">
        <v>284</v>
      </c>
      <c r="AA21" s="201"/>
      <c r="AB21" s="201"/>
      <c r="AC21" s="202"/>
      <c r="AD21" s="16"/>
      <c r="AF21" s="203" t="s">
        <v>284</v>
      </c>
      <c r="AG21" s="204"/>
      <c r="AH21" s="204"/>
      <c r="AI21" s="205"/>
      <c r="AJ21" s="16"/>
      <c r="AL21" s="206" t="s">
        <v>284</v>
      </c>
      <c r="AM21" s="207"/>
      <c r="AN21" s="207"/>
      <c r="AO21" s="208"/>
      <c r="AP21" s="16"/>
      <c r="AR21" s="209" t="s">
        <v>284</v>
      </c>
      <c r="AS21" s="210"/>
      <c r="AT21" s="210"/>
      <c r="AU21" s="211"/>
      <c r="AV21" s="93"/>
      <c r="AX21" s="212" t="s">
        <v>284</v>
      </c>
      <c r="AY21" s="213"/>
      <c r="AZ21" s="213"/>
      <c r="BA21" s="214"/>
      <c r="BB21" s="16"/>
      <c r="BD21" s="215" t="s">
        <v>284</v>
      </c>
      <c r="BE21" s="216"/>
      <c r="BF21" s="216"/>
      <c r="BG21" s="217"/>
      <c r="BH21" s="16"/>
      <c r="BJ21" s="218" t="s">
        <v>284</v>
      </c>
      <c r="BK21" s="219"/>
      <c r="BL21" s="219"/>
      <c r="BM21" s="220"/>
      <c r="BN21" s="16"/>
      <c r="BP21" s="194" t="s">
        <v>284</v>
      </c>
      <c r="BQ21" s="195"/>
      <c r="BR21" s="195"/>
      <c r="BS21" s="196"/>
      <c r="BT21" s="16"/>
    </row>
    <row r="22" spans="1:72" ht="14.25">
      <c r="A22" s="3" t="s">
        <v>71</v>
      </c>
      <c r="B22" s="104">
        <v>8.8</v>
      </c>
      <c r="C22" s="104">
        <v>10.24</v>
      </c>
      <c r="D22" s="104">
        <v>13.04</v>
      </c>
      <c r="E22" s="104">
        <v>15.18</v>
      </c>
      <c r="F22" s="16">
        <f t="shared" si="8"/>
        <v>0.4821428571428572</v>
      </c>
      <c r="H22" s="234" t="s">
        <v>284</v>
      </c>
      <c r="I22" s="235"/>
      <c r="J22" s="235"/>
      <c r="K22" s="236"/>
      <c r="L22" s="16"/>
      <c r="N22" s="186" t="s">
        <v>284</v>
      </c>
      <c r="O22" s="187"/>
      <c r="P22" s="187"/>
      <c r="Q22" s="188"/>
      <c r="R22" s="16"/>
      <c r="T22" s="197" t="s">
        <v>284</v>
      </c>
      <c r="U22" s="198"/>
      <c r="V22" s="198"/>
      <c r="W22" s="199"/>
      <c r="X22" s="16"/>
      <c r="Z22" s="200" t="s">
        <v>284</v>
      </c>
      <c r="AA22" s="201"/>
      <c r="AB22" s="201"/>
      <c r="AC22" s="202"/>
      <c r="AD22" s="16"/>
      <c r="AF22" s="203" t="s">
        <v>284</v>
      </c>
      <c r="AG22" s="204"/>
      <c r="AH22" s="204"/>
      <c r="AI22" s="205"/>
      <c r="AJ22" s="16"/>
      <c r="AL22" s="206" t="s">
        <v>284</v>
      </c>
      <c r="AM22" s="207"/>
      <c r="AN22" s="207"/>
      <c r="AO22" s="208"/>
      <c r="AP22" s="16"/>
      <c r="AR22" s="209" t="s">
        <v>284</v>
      </c>
      <c r="AS22" s="210"/>
      <c r="AT22" s="210"/>
      <c r="AU22" s="211"/>
      <c r="AV22" s="93"/>
      <c r="AX22" s="212" t="s">
        <v>284</v>
      </c>
      <c r="AY22" s="213"/>
      <c r="AZ22" s="213"/>
      <c r="BA22" s="214"/>
      <c r="BB22" s="16"/>
      <c r="BD22" s="215" t="s">
        <v>284</v>
      </c>
      <c r="BE22" s="216"/>
      <c r="BF22" s="216"/>
      <c r="BG22" s="217"/>
      <c r="BH22" s="16"/>
      <c r="BJ22" s="218" t="s">
        <v>284</v>
      </c>
      <c r="BK22" s="219"/>
      <c r="BL22" s="219"/>
      <c r="BM22" s="220"/>
      <c r="BN22" s="16"/>
      <c r="BP22" s="194" t="s">
        <v>284</v>
      </c>
      <c r="BQ22" s="195"/>
      <c r="BR22" s="195"/>
      <c r="BS22" s="196"/>
      <c r="BT22" s="16"/>
    </row>
    <row r="23" spans="1:72" ht="14.25">
      <c r="A23" s="3" t="s">
        <v>72</v>
      </c>
      <c r="B23" s="104">
        <v>16.67</v>
      </c>
      <c r="C23" s="104">
        <v>24.82</v>
      </c>
      <c r="D23" s="104">
        <v>24.7</v>
      </c>
      <c r="E23" s="104">
        <v>36.78</v>
      </c>
      <c r="F23" s="16">
        <f t="shared" si="8"/>
        <v>0.48180284405880935</v>
      </c>
      <c r="H23" s="234" t="s">
        <v>284</v>
      </c>
      <c r="I23" s="235"/>
      <c r="J23" s="235"/>
      <c r="K23" s="236"/>
      <c r="L23" s="16"/>
      <c r="N23" s="186" t="s">
        <v>284</v>
      </c>
      <c r="O23" s="187"/>
      <c r="P23" s="187"/>
      <c r="Q23" s="188"/>
      <c r="R23" s="16"/>
      <c r="T23" s="197" t="s">
        <v>284</v>
      </c>
      <c r="U23" s="198"/>
      <c r="V23" s="198"/>
      <c r="W23" s="199"/>
      <c r="X23" s="16"/>
      <c r="Z23" s="200" t="s">
        <v>284</v>
      </c>
      <c r="AA23" s="201"/>
      <c r="AB23" s="201"/>
      <c r="AC23" s="202"/>
      <c r="AD23" s="16"/>
      <c r="AF23" s="203" t="s">
        <v>284</v>
      </c>
      <c r="AG23" s="204"/>
      <c r="AH23" s="204"/>
      <c r="AI23" s="205"/>
      <c r="AJ23" s="16"/>
      <c r="AL23" s="206" t="s">
        <v>284</v>
      </c>
      <c r="AM23" s="207"/>
      <c r="AN23" s="207"/>
      <c r="AO23" s="208"/>
      <c r="AP23" s="16"/>
      <c r="AR23" s="209" t="s">
        <v>284</v>
      </c>
      <c r="AS23" s="210"/>
      <c r="AT23" s="210"/>
      <c r="AU23" s="211"/>
      <c r="AV23" s="93"/>
      <c r="AX23" s="212" t="s">
        <v>284</v>
      </c>
      <c r="AY23" s="213"/>
      <c r="AZ23" s="213"/>
      <c r="BA23" s="214"/>
      <c r="BB23" s="16"/>
      <c r="BD23" s="215" t="s">
        <v>284</v>
      </c>
      <c r="BE23" s="216"/>
      <c r="BF23" s="216"/>
      <c r="BG23" s="217"/>
      <c r="BH23" s="16"/>
      <c r="BJ23" s="218" t="s">
        <v>284</v>
      </c>
      <c r="BK23" s="219"/>
      <c r="BL23" s="219"/>
      <c r="BM23" s="220"/>
      <c r="BN23" s="16"/>
      <c r="BP23" s="194" t="s">
        <v>284</v>
      </c>
      <c r="BQ23" s="195"/>
      <c r="BR23" s="195"/>
      <c r="BS23" s="196"/>
      <c r="BT23" s="16"/>
    </row>
    <row r="24" spans="1:72" ht="14.25">
      <c r="A24" s="24" t="s">
        <v>73</v>
      </c>
      <c r="B24" s="168"/>
      <c r="C24" s="169"/>
      <c r="D24" s="169"/>
      <c r="E24" s="169"/>
      <c r="F24" s="170"/>
      <c r="H24" s="168"/>
      <c r="I24" s="169"/>
      <c r="J24" s="169"/>
      <c r="K24" s="169"/>
      <c r="L24" s="170"/>
      <c r="N24" s="168"/>
      <c r="O24" s="169"/>
      <c r="P24" s="169"/>
      <c r="Q24" s="169"/>
      <c r="R24" s="170"/>
      <c r="T24" s="168"/>
      <c r="U24" s="169"/>
      <c r="V24" s="169"/>
      <c r="W24" s="169"/>
      <c r="X24" s="170"/>
      <c r="Z24" s="168"/>
      <c r="AA24" s="169"/>
      <c r="AB24" s="169"/>
      <c r="AC24" s="169"/>
      <c r="AD24" s="170"/>
      <c r="AF24" s="168"/>
      <c r="AG24" s="169"/>
      <c r="AH24" s="169"/>
      <c r="AI24" s="169"/>
      <c r="AJ24" s="170"/>
      <c r="AL24" s="168"/>
      <c r="AM24" s="169"/>
      <c r="AN24" s="169"/>
      <c r="AO24" s="169"/>
      <c r="AP24" s="170"/>
      <c r="AR24" s="168"/>
      <c r="AS24" s="169"/>
      <c r="AT24" s="169"/>
      <c r="AU24" s="169"/>
      <c r="AV24" s="170"/>
      <c r="AX24" s="168"/>
      <c r="AY24" s="169"/>
      <c r="AZ24" s="169"/>
      <c r="BA24" s="169"/>
      <c r="BB24" s="170"/>
      <c r="BD24" s="168"/>
      <c r="BE24" s="169"/>
      <c r="BF24" s="169"/>
      <c r="BG24" s="169"/>
      <c r="BH24" s="170"/>
      <c r="BJ24" s="168"/>
      <c r="BK24" s="169"/>
      <c r="BL24" s="169"/>
      <c r="BM24" s="169"/>
      <c r="BN24" s="170"/>
      <c r="BP24" s="168"/>
      <c r="BQ24" s="169"/>
      <c r="BR24" s="169"/>
      <c r="BS24" s="169"/>
      <c r="BT24" s="170"/>
    </row>
    <row r="25" spans="1:72" ht="14.25">
      <c r="A25" s="3" t="s">
        <v>74</v>
      </c>
      <c r="B25" s="76"/>
      <c r="C25" s="76"/>
      <c r="D25" s="76"/>
      <c r="E25" s="76"/>
      <c r="F25" s="16"/>
      <c r="H25" s="79">
        <v>9</v>
      </c>
      <c r="I25" s="79">
        <v>12</v>
      </c>
      <c r="J25" s="79">
        <f>H25*1.34</f>
        <v>12.06</v>
      </c>
      <c r="K25" s="79">
        <f>I25*1.34</f>
        <v>16.080000000000002</v>
      </c>
      <c r="L25" s="16">
        <f t="shared" si="1"/>
        <v>0.3400000000000001</v>
      </c>
      <c r="N25" s="78">
        <v>9</v>
      </c>
      <c r="O25" s="78">
        <v>14</v>
      </c>
      <c r="P25" s="78">
        <v>12.15</v>
      </c>
      <c r="Q25" s="78">
        <v>18.89</v>
      </c>
      <c r="R25" s="16">
        <f t="shared" si="2"/>
        <v>0.3495652173913044</v>
      </c>
      <c r="T25" s="92">
        <v>34.948499999999996</v>
      </c>
      <c r="U25" s="92">
        <v>48.829</v>
      </c>
      <c r="V25" s="92">
        <v>46.9002957884777</v>
      </c>
      <c r="W25" s="92">
        <v>65.31565670311186</v>
      </c>
      <c r="X25" s="16">
        <f t="shared" si="3"/>
        <v>0.3394521499398948</v>
      </c>
      <c r="Z25" s="89">
        <v>9</v>
      </c>
      <c r="AA25" s="89">
        <v>11</v>
      </c>
      <c r="AB25" s="89">
        <v>12.24</v>
      </c>
      <c r="AC25" s="89">
        <v>14.96</v>
      </c>
      <c r="AD25" s="16">
        <f t="shared" si="4"/>
        <v>0.3600000000000001</v>
      </c>
      <c r="AF25" s="90">
        <v>11</v>
      </c>
      <c r="AG25" s="90">
        <v>14.3</v>
      </c>
      <c r="AH25" s="90">
        <v>16.17</v>
      </c>
      <c r="AI25" s="90">
        <v>21.02</v>
      </c>
      <c r="AJ25" s="16">
        <f aca="true" t="shared" si="9" ref="AJ25:AJ38">((AH25+AI25)/(AF25+AG25)-1)</f>
        <v>0.46996047430830035</v>
      </c>
      <c r="AL25" s="91">
        <v>10</v>
      </c>
      <c r="AM25" s="91">
        <v>13</v>
      </c>
      <c r="AN25" s="91">
        <f>AL25*1.375</f>
        <v>13.75</v>
      </c>
      <c r="AO25" s="91">
        <f>AM25*1.375</f>
        <v>17.875</v>
      </c>
      <c r="AP25" s="16">
        <v>0.375</v>
      </c>
      <c r="AR25" s="95">
        <v>12</v>
      </c>
      <c r="AS25" s="95">
        <v>14</v>
      </c>
      <c r="AT25" s="95">
        <v>16.2</v>
      </c>
      <c r="AU25" s="95">
        <v>18.9</v>
      </c>
      <c r="AV25" s="16">
        <f t="shared" si="5"/>
        <v>0.34999999999999987</v>
      </c>
      <c r="AX25" s="99">
        <v>9.5</v>
      </c>
      <c r="AY25" s="99">
        <v>15</v>
      </c>
      <c r="AZ25" s="99">
        <v>13.2</v>
      </c>
      <c r="BA25" s="99">
        <v>20.85</v>
      </c>
      <c r="BB25" s="16">
        <f t="shared" si="6"/>
        <v>0.3897959183673467</v>
      </c>
      <c r="BD25" s="101">
        <v>10</v>
      </c>
      <c r="BE25" s="101">
        <v>13.5</v>
      </c>
      <c r="BF25" s="101">
        <v>13.55</v>
      </c>
      <c r="BG25" s="101">
        <v>18.2925</v>
      </c>
      <c r="BH25" s="16">
        <f aca="true" t="shared" si="10" ref="BH25:BH58">((BF25+BG25)/(BD25+BE25)-1)</f>
        <v>0.355</v>
      </c>
      <c r="BJ25" s="102">
        <v>10.3</v>
      </c>
      <c r="BK25" s="102">
        <v>24.288</v>
      </c>
      <c r="BL25" s="102">
        <v>14.42</v>
      </c>
      <c r="BM25" s="102">
        <v>34.0032</v>
      </c>
      <c r="BN25" s="16">
        <v>0.4</v>
      </c>
      <c r="BP25" s="103">
        <v>11.5</v>
      </c>
      <c r="BQ25" s="103">
        <v>15</v>
      </c>
      <c r="BR25" s="103">
        <f aca="true" t="shared" si="11" ref="BR25:BS38">BP25*1.32</f>
        <v>15.180000000000001</v>
      </c>
      <c r="BS25" s="103">
        <f t="shared" si="11"/>
        <v>19.8</v>
      </c>
      <c r="BT25" s="16">
        <f t="shared" si="7"/>
        <v>0.32000000000000006</v>
      </c>
    </row>
    <row r="26" spans="1:72" ht="14.25">
      <c r="A26" s="3" t="s">
        <v>75</v>
      </c>
      <c r="B26" s="76"/>
      <c r="C26" s="76"/>
      <c r="D26" s="76"/>
      <c r="E26" s="76"/>
      <c r="F26" s="16"/>
      <c r="H26" s="79">
        <v>11</v>
      </c>
      <c r="I26" s="79">
        <v>13</v>
      </c>
      <c r="J26" s="79">
        <f aca="true" t="shared" si="12" ref="J26:K38">H26*1.34</f>
        <v>14.74</v>
      </c>
      <c r="K26" s="79">
        <f t="shared" si="12"/>
        <v>17.42</v>
      </c>
      <c r="L26" s="16">
        <f t="shared" si="1"/>
        <v>0.3400000000000001</v>
      </c>
      <c r="N26" s="78">
        <v>10</v>
      </c>
      <c r="O26" s="78">
        <v>15</v>
      </c>
      <c r="P26" s="78">
        <v>13.5</v>
      </c>
      <c r="Q26" s="78">
        <v>20.24</v>
      </c>
      <c r="R26" s="16">
        <f t="shared" si="2"/>
        <v>0.3495999999999997</v>
      </c>
      <c r="T26" s="92">
        <v>26.288999999999998</v>
      </c>
      <c r="U26" s="92">
        <v>37.271499999999996</v>
      </c>
      <c r="V26" s="92">
        <v>35.41167377628258</v>
      </c>
      <c r="W26" s="92">
        <v>49.98223688603868</v>
      </c>
      <c r="X26" s="16">
        <f t="shared" si="3"/>
        <v>0.3435059614433693</v>
      </c>
      <c r="Z26" s="89">
        <v>10</v>
      </c>
      <c r="AA26" s="89">
        <v>12</v>
      </c>
      <c r="AB26" s="89">
        <v>13.6</v>
      </c>
      <c r="AC26" s="89">
        <v>16.32</v>
      </c>
      <c r="AD26" s="16">
        <f t="shared" si="4"/>
        <v>0.3600000000000001</v>
      </c>
      <c r="AF26" s="90">
        <v>12.1</v>
      </c>
      <c r="AG26" s="90">
        <v>16.5</v>
      </c>
      <c r="AH26" s="90">
        <v>17.79</v>
      </c>
      <c r="AI26" s="90">
        <v>24.25</v>
      </c>
      <c r="AJ26" s="16">
        <f t="shared" si="9"/>
        <v>0.4699300699300699</v>
      </c>
      <c r="AL26" s="91">
        <v>11</v>
      </c>
      <c r="AM26" s="91">
        <v>15</v>
      </c>
      <c r="AN26" s="91">
        <f>AL26*1.38</f>
        <v>15.18</v>
      </c>
      <c r="AO26" s="91">
        <f>AM26*1.38</f>
        <v>20.7</v>
      </c>
      <c r="AP26" s="16">
        <v>0.38</v>
      </c>
      <c r="AR26" s="95">
        <v>12.5</v>
      </c>
      <c r="AS26" s="95">
        <v>15</v>
      </c>
      <c r="AT26" s="95">
        <v>16.88</v>
      </c>
      <c r="AU26" s="95">
        <v>20.25</v>
      </c>
      <c r="AV26" s="16">
        <f t="shared" si="5"/>
        <v>0.3501818181818179</v>
      </c>
      <c r="AX26" s="99">
        <v>14.2</v>
      </c>
      <c r="AY26" s="99">
        <v>23</v>
      </c>
      <c r="AZ26" s="99">
        <v>19.74</v>
      </c>
      <c r="BA26" s="99">
        <v>31.97</v>
      </c>
      <c r="BB26" s="16">
        <f t="shared" si="6"/>
        <v>0.39005376344085985</v>
      </c>
      <c r="BD26" s="101">
        <v>11.25</v>
      </c>
      <c r="BE26" s="101">
        <v>15.1</v>
      </c>
      <c r="BF26" s="101">
        <v>15.24375</v>
      </c>
      <c r="BG26" s="101">
        <v>20.4605</v>
      </c>
      <c r="BH26" s="16">
        <f t="shared" si="10"/>
        <v>0.355</v>
      </c>
      <c r="BJ26" s="102">
        <v>11.33</v>
      </c>
      <c r="BK26" s="102">
        <v>27.807</v>
      </c>
      <c r="BL26" s="102">
        <v>15.861999999999998</v>
      </c>
      <c r="BM26" s="102">
        <v>38.92979999999999</v>
      </c>
      <c r="BN26" s="16">
        <v>0.4</v>
      </c>
      <c r="BP26" s="103">
        <v>11</v>
      </c>
      <c r="BQ26" s="103">
        <v>14</v>
      </c>
      <c r="BR26" s="103">
        <f t="shared" si="11"/>
        <v>14.520000000000001</v>
      </c>
      <c r="BS26" s="103">
        <f t="shared" si="11"/>
        <v>18.48</v>
      </c>
      <c r="BT26" s="16">
        <f t="shared" si="7"/>
        <v>0.32000000000000006</v>
      </c>
    </row>
    <row r="27" spans="1:72" ht="14.25">
      <c r="A27" s="3" t="s">
        <v>76</v>
      </c>
      <c r="B27" s="76"/>
      <c r="C27" s="76"/>
      <c r="D27" s="76"/>
      <c r="E27" s="76"/>
      <c r="F27" s="16"/>
      <c r="H27" s="79">
        <v>12</v>
      </c>
      <c r="I27" s="79">
        <v>15</v>
      </c>
      <c r="J27" s="79">
        <f t="shared" si="12"/>
        <v>16.080000000000002</v>
      </c>
      <c r="K27" s="79">
        <f t="shared" si="12"/>
        <v>20.1</v>
      </c>
      <c r="L27" s="16">
        <f t="shared" si="1"/>
        <v>0.3400000000000003</v>
      </c>
      <c r="N27" s="78">
        <v>11</v>
      </c>
      <c r="O27" s="78">
        <v>16</v>
      </c>
      <c r="P27" s="78">
        <v>14.84</v>
      </c>
      <c r="Q27" s="78">
        <v>21.6</v>
      </c>
      <c r="R27" s="16">
        <f t="shared" si="2"/>
        <v>0.3496296296296295</v>
      </c>
      <c r="T27" s="92">
        <v>27.277999999999995</v>
      </c>
      <c r="U27" s="92">
        <v>32.66</v>
      </c>
      <c r="V27" s="92">
        <v>36.72378731286795</v>
      </c>
      <c r="W27" s="92">
        <v>43.86412609335576</v>
      </c>
      <c r="X27" s="16">
        <f t="shared" si="3"/>
        <v>0.34452122870672564</v>
      </c>
      <c r="Z27" s="89">
        <v>12</v>
      </c>
      <c r="AA27" s="89">
        <v>14</v>
      </c>
      <c r="AB27" s="89">
        <v>16.32</v>
      </c>
      <c r="AC27" s="89">
        <v>19.04</v>
      </c>
      <c r="AD27" s="16">
        <f t="shared" si="4"/>
        <v>0.3599999999999999</v>
      </c>
      <c r="AF27" s="90">
        <v>13.75</v>
      </c>
      <c r="AG27" s="90">
        <v>17.6</v>
      </c>
      <c r="AH27" s="90">
        <v>20.21</v>
      </c>
      <c r="AI27" s="90">
        <v>25.87</v>
      </c>
      <c r="AJ27" s="16">
        <f t="shared" si="9"/>
        <v>0.4698564593301435</v>
      </c>
      <c r="AL27" s="91">
        <v>12.5</v>
      </c>
      <c r="AM27" s="91">
        <v>16</v>
      </c>
      <c r="AN27" s="91">
        <f>AL27*1.365</f>
        <v>17.0625</v>
      </c>
      <c r="AO27" s="91">
        <f>AM27*1.365</f>
        <v>21.84</v>
      </c>
      <c r="AP27" s="16">
        <v>0.365</v>
      </c>
      <c r="AR27" s="95">
        <v>13.5</v>
      </c>
      <c r="AS27" s="95">
        <v>15.5</v>
      </c>
      <c r="AT27" s="95">
        <v>18.23</v>
      </c>
      <c r="AU27" s="95">
        <v>20.93</v>
      </c>
      <c r="AV27" s="16">
        <f t="shared" si="5"/>
        <v>0.3503448275862069</v>
      </c>
      <c r="AX27" s="99">
        <v>16.5</v>
      </c>
      <c r="AY27" s="99">
        <v>25</v>
      </c>
      <c r="AZ27" s="99">
        <v>22.94</v>
      </c>
      <c r="BA27" s="99">
        <v>34.75</v>
      </c>
      <c r="BB27" s="16">
        <f t="shared" si="6"/>
        <v>0.39012048192771087</v>
      </c>
      <c r="BD27" s="101">
        <v>11</v>
      </c>
      <c r="BE27" s="101">
        <v>15.3</v>
      </c>
      <c r="BF27" s="101">
        <v>14.905</v>
      </c>
      <c r="BG27" s="101">
        <v>20.7315</v>
      </c>
      <c r="BH27" s="16">
        <f t="shared" si="10"/>
        <v>0.355</v>
      </c>
      <c r="BJ27" s="102">
        <v>12.36</v>
      </c>
      <c r="BK27" s="102">
        <v>34.07449999999999</v>
      </c>
      <c r="BL27" s="102">
        <v>17.304</v>
      </c>
      <c r="BM27" s="102">
        <v>47.70429999999999</v>
      </c>
      <c r="BN27" s="16">
        <v>0.4</v>
      </c>
      <c r="BP27" s="103">
        <v>12</v>
      </c>
      <c r="BQ27" s="103">
        <v>15</v>
      </c>
      <c r="BR27" s="103">
        <f t="shared" si="11"/>
        <v>15.84</v>
      </c>
      <c r="BS27" s="103">
        <f t="shared" si="11"/>
        <v>19.8</v>
      </c>
      <c r="BT27" s="16">
        <f t="shared" si="7"/>
        <v>0.32000000000000006</v>
      </c>
    </row>
    <row r="28" spans="1:72" ht="14.25">
      <c r="A28" s="3" t="s">
        <v>77</v>
      </c>
      <c r="B28" s="76"/>
      <c r="C28" s="76"/>
      <c r="D28" s="76"/>
      <c r="E28" s="76"/>
      <c r="F28" s="16"/>
      <c r="H28" s="79">
        <v>12</v>
      </c>
      <c r="I28" s="79">
        <v>14</v>
      </c>
      <c r="J28" s="79">
        <f t="shared" si="12"/>
        <v>16.080000000000002</v>
      </c>
      <c r="K28" s="79">
        <f t="shared" si="12"/>
        <v>18.76</v>
      </c>
      <c r="L28" s="16">
        <f t="shared" si="1"/>
        <v>0.3400000000000001</v>
      </c>
      <c r="N28" s="78">
        <v>10</v>
      </c>
      <c r="O28" s="78">
        <v>15</v>
      </c>
      <c r="P28" s="78">
        <v>13.5</v>
      </c>
      <c r="Q28" s="78">
        <v>20.24</v>
      </c>
      <c r="R28" s="16">
        <f t="shared" si="2"/>
        <v>0.3495999999999997</v>
      </c>
      <c r="T28" s="92">
        <v>24.7595</v>
      </c>
      <c r="U28" s="92">
        <v>35.8685</v>
      </c>
      <c r="V28" s="92">
        <v>33.38247493481917</v>
      </c>
      <c r="W28" s="92">
        <v>48.12086652018502</v>
      </c>
      <c r="X28" s="16">
        <f t="shared" si="3"/>
        <v>0.3443184907139307</v>
      </c>
      <c r="Z28" s="89">
        <v>10</v>
      </c>
      <c r="AA28" s="89">
        <v>14</v>
      </c>
      <c r="AB28" s="89">
        <v>13.6</v>
      </c>
      <c r="AC28" s="89">
        <v>19.04</v>
      </c>
      <c r="AD28" s="16">
        <f t="shared" si="4"/>
        <v>0.3600000000000001</v>
      </c>
      <c r="AF28" s="90">
        <v>13.75</v>
      </c>
      <c r="AG28" s="90">
        <v>17.6</v>
      </c>
      <c r="AH28" s="90">
        <v>20.21</v>
      </c>
      <c r="AI28" s="90">
        <v>25.87</v>
      </c>
      <c r="AJ28" s="16">
        <f t="shared" si="9"/>
        <v>0.4698564593301435</v>
      </c>
      <c r="AL28" s="91"/>
      <c r="AM28" s="91"/>
      <c r="AN28" s="91"/>
      <c r="AO28" s="91"/>
      <c r="AP28" s="16"/>
      <c r="AR28" s="95">
        <v>14</v>
      </c>
      <c r="AS28" s="95">
        <v>17</v>
      </c>
      <c r="AT28" s="95">
        <v>18.9</v>
      </c>
      <c r="AU28" s="95">
        <v>22.95</v>
      </c>
      <c r="AV28" s="16">
        <f t="shared" si="5"/>
        <v>0.34999999999999987</v>
      </c>
      <c r="AX28" s="99">
        <v>17.5</v>
      </c>
      <c r="AY28" s="99">
        <v>28</v>
      </c>
      <c r="AZ28" s="99">
        <v>24.32</v>
      </c>
      <c r="BA28" s="99">
        <v>38.92</v>
      </c>
      <c r="BB28" s="16">
        <f t="shared" si="6"/>
        <v>0.38989010989010997</v>
      </c>
      <c r="BD28" s="101">
        <v>19.7</v>
      </c>
      <c r="BE28" s="101">
        <v>22</v>
      </c>
      <c r="BF28" s="101">
        <v>26.6935</v>
      </c>
      <c r="BG28" s="101">
        <v>29.81</v>
      </c>
      <c r="BH28" s="16">
        <f t="shared" si="10"/>
        <v>0.355</v>
      </c>
      <c r="BJ28" s="102">
        <v>12.36</v>
      </c>
      <c r="BK28" s="102">
        <v>34.07449999999999</v>
      </c>
      <c r="BL28" s="102">
        <v>17.304</v>
      </c>
      <c r="BM28" s="102">
        <v>47.70429999999999</v>
      </c>
      <c r="BN28" s="16">
        <v>0.4</v>
      </c>
      <c r="BP28" s="103">
        <v>12</v>
      </c>
      <c r="BQ28" s="103">
        <v>16</v>
      </c>
      <c r="BR28" s="103">
        <f t="shared" si="11"/>
        <v>15.84</v>
      </c>
      <c r="BS28" s="103">
        <f t="shared" si="11"/>
        <v>21.12</v>
      </c>
      <c r="BT28" s="16">
        <f t="shared" si="7"/>
        <v>0.32000000000000006</v>
      </c>
    </row>
    <row r="29" spans="1:72" ht="14.25">
      <c r="A29" s="6" t="s">
        <v>78</v>
      </c>
      <c r="B29" s="76"/>
      <c r="C29" s="76"/>
      <c r="D29" s="76"/>
      <c r="E29" s="76"/>
      <c r="F29" s="16"/>
      <c r="H29" s="79">
        <v>18</v>
      </c>
      <c r="I29" s="79">
        <v>24</v>
      </c>
      <c r="J29" s="79">
        <f t="shared" si="12"/>
        <v>24.12</v>
      </c>
      <c r="K29" s="79">
        <f t="shared" si="12"/>
        <v>32.160000000000004</v>
      </c>
      <c r="L29" s="16">
        <f t="shared" si="1"/>
        <v>0.3400000000000001</v>
      </c>
      <c r="N29" s="78">
        <v>11.5</v>
      </c>
      <c r="O29" s="78">
        <v>20</v>
      </c>
      <c r="P29" s="78">
        <v>15.52</v>
      </c>
      <c r="Q29" s="78">
        <v>26.99</v>
      </c>
      <c r="R29" s="16">
        <f t="shared" si="2"/>
        <v>0.34952380952380957</v>
      </c>
      <c r="T29" s="92">
        <v>26.829499999999996</v>
      </c>
      <c r="U29" s="92">
        <v>40.0775</v>
      </c>
      <c r="V29" s="92">
        <v>36.12875908116063</v>
      </c>
      <c r="W29" s="92">
        <v>53.704977617746</v>
      </c>
      <c r="X29" s="16">
        <f t="shared" si="3"/>
        <v>0.34266574048913623</v>
      </c>
      <c r="Z29" s="89">
        <v>14</v>
      </c>
      <c r="AA29" s="89">
        <v>20</v>
      </c>
      <c r="AB29" s="89">
        <v>19.04</v>
      </c>
      <c r="AC29" s="89">
        <v>27.2</v>
      </c>
      <c r="AD29" s="16">
        <f t="shared" si="4"/>
        <v>0.3599999999999999</v>
      </c>
      <c r="AF29" s="90">
        <v>18</v>
      </c>
      <c r="AG29" s="90">
        <v>24</v>
      </c>
      <c r="AH29" s="90">
        <v>26.46</v>
      </c>
      <c r="AI29" s="90">
        <v>35.28</v>
      </c>
      <c r="AJ29" s="16">
        <f t="shared" si="9"/>
        <v>0.47</v>
      </c>
      <c r="AL29" s="91">
        <v>18.5</v>
      </c>
      <c r="AM29" s="91">
        <v>26.5</v>
      </c>
      <c r="AN29" s="91">
        <f>AL29*1.375</f>
        <v>25.4375</v>
      </c>
      <c r="AO29" s="91">
        <f>AM29*1.375</f>
        <v>36.4375</v>
      </c>
      <c r="AP29" s="16">
        <v>0.375</v>
      </c>
      <c r="AR29" s="95">
        <v>14</v>
      </c>
      <c r="AS29" s="95">
        <v>18</v>
      </c>
      <c r="AT29" s="95">
        <v>18.9</v>
      </c>
      <c r="AU29" s="95">
        <v>24.3</v>
      </c>
      <c r="AV29" s="16">
        <f t="shared" si="5"/>
        <v>0.3500000000000001</v>
      </c>
      <c r="AX29" s="99">
        <v>22</v>
      </c>
      <c r="AY29" s="99">
        <v>30</v>
      </c>
      <c r="AZ29" s="99">
        <v>30.8</v>
      </c>
      <c r="BA29" s="99">
        <v>42</v>
      </c>
      <c r="BB29" s="16">
        <f t="shared" si="6"/>
        <v>0.3999999999999999</v>
      </c>
      <c r="BD29" s="101">
        <v>22</v>
      </c>
      <c r="BE29" s="101">
        <v>26.5</v>
      </c>
      <c r="BF29" s="101">
        <v>29.81</v>
      </c>
      <c r="BG29" s="101">
        <v>35.9075</v>
      </c>
      <c r="BH29" s="16">
        <f t="shared" si="10"/>
        <v>0.355</v>
      </c>
      <c r="BJ29" s="102">
        <v>23.319200000000002</v>
      </c>
      <c r="BK29" s="102">
        <v>44.794799999999995</v>
      </c>
      <c r="BL29" s="102">
        <v>31.480920000000005</v>
      </c>
      <c r="BM29" s="102">
        <v>60.47298</v>
      </c>
      <c r="BN29" s="16">
        <v>0.35</v>
      </c>
      <c r="BP29" s="103">
        <v>15</v>
      </c>
      <c r="BQ29" s="103">
        <v>19</v>
      </c>
      <c r="BR29" s="103">
        <f t="shared" si="11"/>
        <v>19.8</v>
      </c>
      <c r="BS29" s="103">
        <f t="shared" si="11"/>
        <v>25.080000000000002</v>
      </c>
      <c r="BT29" s="16">
        <f t="shared" si="7"/>
        <v>0.32000000000000006</v>
      </c>
    </row>
    <row r="30" spans="1:72" ht="14.25">
      <c r="A30" s="3" t="s">
        <v>79</v>
      </c>
      <c r="B30" s="76"/>
      <c r="C30" s="76"/>
      <c r="D30" s="76"/>
      <c r="E30" s="76"/>
      <c r="F30" s="16"/>
      <c r="H30" s="79">
        <v>12</v>
      </c>
      <c r="I30" s="79">
        <v>15</v>
      </c>
      <c r="J30" s="79">
        <f t="shared" si="12"/>
        <v>16.080000000000002</v>
      </c>
      <c r="K30" s="79">
        <f t="shared" si="12"/>
        <v>20.1</v>
      </c>
      <c r="L30" s="16">
        <f t="shared" si="1"/>
        <v>0.3400000000000003</v>
      </c>
      <c r="N30" s="78">
        <v>11.5</v>
      </c>
      <c r="O30" s="78">
        <v>20</v>
      </c>
      <c r="P30" s="78">
        <v>15.52</v>
      </c>
      <c r="Q30" s="78">
        <v>26.99</v>
      </c>
      <c r="R30" s="16">
        <f t="shared" si="2"/>
        <v>0.34952380952380957</v>
      </c>
      <c r="T30" s="92">
        <v>22.954</v>
      </c>
      <c r="U30" s="92">
        <v>33.338499999999996</v>
      </c>
      <c r="V30" s="92">
        <v>30.987104873843567</v>
      </c>
      <c r="W30" s="92">
        <v>44.7642970079899</v>
      </c>
      <c r="X30" s="16">
        <f t="shared" si="3"/>
        <v>0.34567485689627353</v>
      </c>
      <c r="Z30" s="89">
        <v>10</v>
      </c>
      <c r="AA30" s="89">
        <v>14</v>
      </c>
      <c r="AB30" s="89">
        <v>13.6</v>
      </c>
      <c r="AC30" s="89">
        <v>19.04</v>
      </c>
      <c r="AD30" s="16">
        <f t="shared" si="4"/>
        <v>0.3600000000000001</v>
      </c>
      <c r="AF30" s="90">
        <v>13.2</v>
      </c>
      <c r="AG30" s="90">
        <v>16.5</v>
      </c>
      <c r="AH30" s="90">
        <v>19.4</v>
      </c>
      <c r="AI30" s="90">
        <v>24.26</v>
      </c>
      <c r="AJ30" s="16">
        <f t="shared" si="9"/>
        <v>0.47003367003367</v>
      </c>
      <c r="AL30" s="91"/>
      <c r="AM30" s="91"/>
      <c r="AN30" s="91"/>
      <c r="AO30" s="91"/>
      <c r="AP30" s="16"/>
      <c r="AR30" s="95">
        <v>13</v>
      </c>
      <c r="AS30" s="95">
        <v>17</v>
      </c>
      <c r="AT30" s="95">
        <v>17.55</v>
      </c>
      <c r="AU30" s="95">
        <v>22.95</v>
      </c>
      <c r="AV30" s="16">
        <f t="shared" si="5"/>
        <v>0.3500000000000001</v>
      </c>
      <c r="AX30" s="99">
        <v>11.6</v>
      </c>
      <c r="AY30" s="99">
        <v>18</v>
      </c>
      <c r="AZ30" s="99">
        <v>16.12</v>
      </c>
      <c r="BA30" s="99">
        <v>25.02</v>
      </c>
      <c r="BB30" s="16">
        <f t="shared" si="6"/>
        <v>0.3898648648648648</v>
      </c>
      <c r="BD30" s="101">
        <v>27</v>
      </c>
      <c r="BE30" s="101">
        <v>31.5</v>
      </c>
      <c r="BF30" s="101">
        <v>36.585</v>
      </c>
      <c r="BG30" s="101">
        <v>42.6825</v>
      </c>
      <c r="BH30" s="16">
        <f t="shared" si="10"/>
        <v>0.355</v>
      </c>
      <c r="BJ30" s="102">
        <v>12.36</v>
      </c>
      <c r="BK30" s="102">
        <v>22.700999999999997</v>
      </c>
      <c r="BL30" s="102">
        <v>16.686</v>
      </c>
      <c r="BM30" s="102">
        <v>30.646349999999998</v>
      </c>
      <c r="BN30" s="16">
        <v>0.35</v>
      </c>
      <c r="BP30" s="103">
        <v>11</v>
      </c>
      <c r="BQ30" s="103">
        <v>15</v>
      </c>
      <c r="BR30" s="103">
        <f t="shared" si="11"/>
        <v>14.520000000000001</v>
      </c>
      <c r="BS30" s="103">
        <f t="shared" si="11"/>
        <v>19.8</v>
      </c>
      <c r="BT30" s="16">
        <f t="shared" si="7"/>
        <v>0.32000000000000006</v>
      </c>
    </row>
    <row r="31" spans="1:72" ht="14.25">
      <c r="A31" s="6" t="s">
        <v>80</v>
      </c>
      <c r="B31" s="76"/>
      <c r="C31" s="76"/>
      <c r="D31" s="76"/>
      <c r="E31" s="76"/>
      <c r="F31" s="16"/>
      <c r="H31" s="79">
        <v>18</v>
      </c>
      <c r="I31" s="79">
        <v>23</v>
      </c>
      <c r="J31" s="79">
        <f t="shared" si="12"/>
        <v>24.12</v>
      </c>
      <c r="K31" s="79">
        <f t="shared" si="12"/>
        <v>30.82</v>
      </c>
      <c r="L31" s="16">
        <f t="shared" si="1"/>
        <v>0.33999999999999986</v>
      </c>
      <c r="N31" s="78">
        <v>25</v>
      </c>
      <c r="O31" s="78">
        <v>35</v>
      </c>
      <c r="P31" s="78">
        <v>33.74</v>
      </c>
      <c r="Q31" s="78">
        <v>47.23</v>
      </c>
      <c r="R31" s="16">
        <f t="shared" si="2"/>
        <v>0.3494999999999999</v>
      </c>
      <c r="T31" s="92">
        <v>33.23499999999999</v>
      </c>
      <c r="U31" s="92">
        <v>44.229</v>
      </c>
      <c r="V31" s="92">
        <v>44.62698280067282</v>
      </c>
      <c r="W31" s="92">
        <v>59.21280304457527</v>
      </c>
      <c r="X31" s="16">
        <f t="shared" si="3"/>
        <v>0.34049088409129524</v>
      </c>
      <c r="Z31" s="89">
        <v>15</v>
      </c>
      <c r="AA31" s="89">
        <v>23</v>
      </c>
      <c r="AB31" s="89">
        <v>20.4</v>
      </c>
      <c r="AC31" s="89">
        <v>31.28</v>
      </c>
      <c r="AD31" s="16">
        <f t="shared" si="4"/>
        <v>0.3600000000000001</v>
      </c>
      <c r="AF31" s="90">
        <v>19.8</v>
      </c>
      <c r="AG31" s="90">
        <v>23.65</v>
      </c>
      <c r="AH31" s="90">
        <v>29.11</v>
      </c>
      <c r="AI31" s="90">
        <v>34.77</v>
      </c>
      <c r="AJ31" s="16">
        <f t="shared" si="9"/>
        <v>0.4701956271576524</v>
      </c>
      <c r="AL31" s="91"/>
      <c r="AM31" s="91"/>
      <c r="AN31" s="91"/>
      <c r="AO31" s="91"/>
      <c r="AP31" s="16"/>
      <c r="AR31" s="95">
        <v>15</v>
      </c>
      <c r="AS31" s="95">
        <v>18</v>
      </c>
      <c r="AT31" s="95">
        <v>20.25</v>
      </c>
      <c r="AU31" s="95">
        <v>24.3</v>
      </c>
      <c r="AV31" s="16">
        <f t="shared" si="5"/>
        <v>0.34999999999999987</v>
      </c>
      <c r="AX31" s="99">
        <v>16</v>
      </c>
      <c r="AY31" s="99">
        <v>25</v>
      </c>
      <c r="AZ31" s="99">
        <v>22.24</v>
      </c>
      <c r="BA31" s="99">
        <v>34.75</v>
      </c>
      <c r="BB31" s="16">
        <f t="shared" si="6"/>
        <v>0.3899999999999999</v>
      </c>
      <c r="BD31" s="101">
        <v>13</v>
      </c>
      <c r="BE31" s="101">
        <v>20.3</v>
      </c>
      <c r="BF31" s="101">
        <v>17.615</v>
      </c>
      <c r="BG31" s="101">
        <v>27.5065</v>
      </c>
      <c r="BH31" s="16">
        <f t="shared" si="10"/>
        <v>0.355</v>
      </c>
      <c r="BJ31" s="102">
        <v>16.6036</v>
      </c>
      <c r="BK31" s="102">
        <v>27.807</v>
      </c>
      <c r="BL31" s="102">
        <v>23.24504</v>
      </c>
      <c r="BM31" s="102">
        <v>38.92979999999999</v>
      </c>
      <c r="BN31" s="16">
        <v>0.4</v>
      </c>
      <c r="BP31" s="103">
        <v>18</v>
      </c>
      <c r="BQ31" s="103">
        <v>22</v>
      </c>
      <c r="BR31" s="103">
        <f t="shared" si="11"/>
        <v>23.76</v>
      </c>
      <c r="BS31" s="103">
        <f t="shared" si="11"/>
        <v>29.040000000000003</v>
      </c>
      <c r="BT31" s="16">
        <f t="shared" si="7"/>
        <v>0.32000000000000006</v>
      </c>
    </row>
    <row r="32" spans="1:72" ht="14.25">
      <c r="A32" s="3" t="s">
        <v>81</v>
      </c>
      <c r="B32" s="76"/>
      <c r="C32" s="76"/>
      <c r="D32" s="76"/>
      <c r="E32" s="76"/>
      <c r="F32" s="16"/>
      <c r="H32" s="79">
        <v>11.25</v>
      </c>
      <c r="I32" s="79">
        <v>15</v>
      </c>
      <c r="J32" s="79">
        <f t="shared" si="12"/>
        <v>15.075000000000001</v>
      </c>
      <c r="K32" s="79">
        <f t="shared" si="12"/>
        <v>20.1</v>
      </c>
      <c r="L32" s="16">
        <f t="shared" si="1"/>
        <v>0.3400000000000001</v>
      </c>
      <c r="N32" s="78">
        <v>11.5</v>
      </c>
      <c r="O32" s="78">
        <v>14</v>
      </c>
      <c r="P32" s="78">
        <v>15.52</v>
      </c>
      <c r="Q32" s="78">
        <v>18.89</v>
      </c>
      <c r="R32" s="16">
        <f t="shared" si="2"/>
        <v>0.3494117647058823</v>
      </c>
      <c r="T32" s="92">
        <v>22.563</v>
      </c>
      <c r="U32" s="92">
        <v>32.775</v>
      </c>
      <c r="V32" s="92">
        <v>30.468362312867953</v>
      </c>
      <c r="W32" s="92">
        <v>44.01669743481917</v>
      </c>
      <c r="X32" s="16">
        <f t="shared" si="3"/>
        <v>0.34600201936620656</v>
      </c>
      <c r="Z32" s="89">
        <v>10</v>
      </c>
      <c r="AA32" s="89">
        <v>12</v>
      </c>
      <c r="AB32" s="89">
        <v>13.6</v>
      </c>
      <c r="AC32" s="89">
        <v>16.32</v>
      </c>
      <c r="AD32" s="16">
        <f t="shared" si="4"/>
        <v>0.3600000000000001</v>
      </c>
      <c r="AF32" s="90">
        <v>12.38</v>
      </c>
      <c r="AG32" s="90">
        <v>15.4</v>
      </c>
      <c r="AH32" s="90">
        <v>18.2</v>
      </c>
      <c r="AI32" s="90">
        <v>22.64</v>
      </c>
      <c r="AJ32" s="16">
        <f t="shared" si="9"/>
        <v>0.47012239020878344</v>
      </c>
      <c r="AL32" s="91">
        <v>10</v>
      </c>
      <c r="AM32" s="91">
        <v>13.5</v>
      </c>
      <c r="AN32" s="91">
        <f>AL32*1.375</f>
        <v>13.75</v>
      </c>
      <c r="AO32" s="91">
        <f>AM32*1.375</f>
        <v>18.5625</v>
      </c>
      <c r="AP32" s="16">
        <v>0.375</v>
      </c>
      <c r="AR32" s="95">
        <v>12</v>
      </c>
      <c r="AS32" s="95">
        <v>15</v>
      </c>
      <c r="AT32" s="95">
        <v>16.2</v>
      </c>
      <c r="AU32" s="95">
        <v>20.25</v>
      </c>
      <c r="AV32" s="16">
        <f t="shared" si="5"/>
        <v>0.3500000000000001</v>
      </c>
      <c r="AX32" s="99">
        <v>13.5</v>
      </c>
      <c r="AY32" s="99">
        <v>20</v>
      </c>
      <c r="AZ32" s="99">
        <v>18.77</v>
      </c>
      <c r="BA32" s="99">
        <v>27.8</v>
      </c>
      <c r="BB32" s="16">
        <f t="shared" si="6"/>
        <v>0.39014925373134335</v>
      </c>
      <c r="BD32" s="101">
        <v>15.5</v>
      </c>
      <c r="BE32" s="101">
        <v>25.5</v>
      </c>
      <c r="BF32" s="101">
        <v>21.0025</v>
      </c>
      <c r="BG32" s="101">
        <v>34.5525</v>
      </c>
      <c r="BH32" s="16">
        <f t="shared" si="10"/>
        <v>0.3550000000000002</v>
      </c>
      <c r="BJ32" s="102">
        <v>11.5875</v>
      </c>
      <c r="BK32" s="102">
        <v>18.5</v>
      </c>
      <c r="BL32" s="102">
        <v>16.2225</v>
      </c>
      <c r="BM32" s="102">
        <v>25.9</v>
      </c>
      <c r="BN32" s="16">
        <v>0.4</v>
      </c>
      <c r="BP32" s="103">
        <v>11</v>
      </c>
      <c r="BQ32" s="103">
        <v>15</v>
      </c>
      <c r="BR32" s="103">
        <f t="shared" si="11"/>
        <v>14.520000000000001</v>
      </c>
      <c r="BS32" s="103">
        <f t="shared" si="11"/>
        <v>19.8</v>
      </c>
      <c r="BT32" s="16">
        <f t="shared" si="7"/>
        <v>0.32000000000000006</v>
      </c>
    </row>
    <row r="33" spans="1:72" ht="14.25">
      <c r="A33" s="3" t="s">
        <v>82</v>
      </c>
      <c r="B33" s="76"/>
      <c r="C33" s="76"/>
      <c r="D33" s="76"/>
      <c r="E33" s="76"/>
      <c r="F33" s="16"/>
      <c r="H33" s="79">
        <v>12.25</v>
      </c>
      <c r="I33" s="79">
        <v>16.5</v>
      </c>
      <c r="J33" s="79">
        <f t="shared" si="12"/>
        <v>16.415000000000003</v>
      </c>
      <c r="K33" s="79">
        <f t="shared" si="12"/>
        <v>22.110000000000003</v>
      </c>
      <c r="L33" s="16">
        <f t="shared" si="1"/>
        <v>0.3400000000000003</v>
      </c>
      <c r="N33" s="78">
        <v>12</v>
      </c>
      <c r="O33" s="78">
        <v>15</v>
      </c>
      <c r="P33" s="78">
        <v>16.19</v>
      </c>
      <c r="Q33" s="78">
        <v>20.24</v>
      </c>
      <c r="R33" s="16">
        <f t="shared" si="2"/>
        <v>0.34925925925925916</v>
      </c>
      <c r="T33" s="92">
        <v>25.920999999999996</v>
      </c>
      <c r="U33" s="92">
        <v>37.823499999999996</v>
      </c>
      <c r="V33" s="92">
        <v>34.92344548359966</v>
      </c>
      <c r="W33" s="92">
        <v>50.71457932506306</v>
      </c>
      <c r="X33" s="16">
        <f t="shared" si="3"/>
        <v>0.3434574717609007</v>
      </c>
      <c r="Z33" s="89">
        <v>12</v>
      </c>
      <c r="AA33" s="89">
        <v>14</v>
      </c>
      <c r="AB33" s="89">
        <v>16.32</v>
      </c>
      <c r="AC33" s="89">
        <v>19.04</v>
      </c>
      <c r="AD33" s="16">
        <f t="shared" si="4"/>
        <v>0.3599999999999999</v>
      </c>
      <c r="AF33" s="90">
        <v>13.48</v>
      </c>
      <c r="AG33" s="90">
        <v>16.5</v>
      </c>
      <c r="AH33" s="90">
        <v>19.81</v>
      </c>
      <c r="AI33" s="90">
        <v>24.26</v>
      </c>
      <c r="AJ33" s="16">
        <f t="shared" si="9"/>
        <v>0.46997998665777185</v>
      </c>
      <c r="AL33" s="91">
        <v>12.5</v>
      </c>
      <c r="AM33" s="91">
        <v>16.5</v>
      </c>
      <c r="AN33" s="91">
        <f>AL33*1.375</f>
        <v>17.1875</v>
      </c>
      <c r="AO33" s="91">
        <f>AM33*1.375</f>
        <v>22.6875</v>
      </c>
      <c r="AP33" s="16">
        <v>0.375</v>
      </c>
      <c r="AR33" s="95">
        <v>14</v>
      </c>
      <c r="AS33" s="95">
        <v>16.5</v>
      </c>
      <c r="AT33" s="95">
        <v>18.9</v>
      </c>
      <c r="AU33" s="95">
        <v>22.28</v>
      </c>
      <c r="AV33" s="16">
        <f t="shared" si="5"/>
        <v>0.3501639344262295</v>
      </c>
      <c r="AX33" s="99">
        <v>15.3</v>
      </c>
      <c r="AY33" s="99">
        <v>25</v>
      </c>
      <c r="AZ33" s="99">
        <v>21.28</v>
      </c>
      <c r="BA33" s="99">
        <v>34.75</v>
      </c>
      <c r="BB33" s="16">
        <f t="shared" si="6"/>
        <v>0.39032258064516134</v>
      </c>
      <c r="BD33" s="101">
        <v>18</v>
      </c>
      <c r="BE33" s="101">
        <v>30.5</v>
      </c>
      <c r="BF33" s="101">
        <v>24.39</v>
      </c>
      <c r="BG33" s="101">
        <v>41.3275</v>
      </c>
      <c r="BH33" s="16">
        <f t="shared" si="10"/>
        <v>0.355</v>
      </c>
      <c r="BJ33" s="102">
        <v>12.6175</v>
      </c>
      <c r="BK33" s="102">
        <v>19.59</v>
      </c>
      <c r="BL33" s="102">
        <v>17.664499999999997</v>
      </c>
      <c r="BM33" s="102">
        <v>27.426</v>
      </c>
      <c r="BN33" s="16">
        <v>0.4</v>
      </c>
      <c r="BP33" s="103">
        <v>12.25</v>
      </c>
      <c r="BQ33" s="103">
        <v>16.25</v>
      </c>
      <c r="BR33" s="103">
        <f t="shared" si="11"/>
        <v>16.17</v>
      </c>
      <c r="BS33" s="103">
        <f t="shared" si="11"/>
        <v>21.45</v>
      </c>
      <c r="BT33" s="16">
        <f t="shared" si="7"/>
        <v>0.32000000000000006</v>
      </c>
    </row>
    <row r="34" spans="1:72" ht="14.25">
      <c r="A34" s="3" t="s">
        <v>83</v>
      </c>
      <c r="B34" s="76"/>
      <c r="C34" s="76"/>
      <c r="D34" s="76"/>
      <c r="E34" s="76"/>
      <c r="F34" s="16"/>
      <c r="H34" s="79">
        <v>13.25</v>
      </c>
      <c r="I34" s="79">
        <v>18</v>
      </c>
      <c r="J34" s="79">
        <f t="shared" si="12"/>
        <v>17.755000000000003</v>
      </c>
      <c r="K34" s="79">
        <f t="shared" si="12"/>
        <v>24.12</v>
      </c>
      <c r="L34" s="16">
        <f t="shared" si="1"/>
        <v>0.3400000000000001</v>
      </c>
      <c r="N34" s="78">
        <v>13</v>
      </c>
      <c r="O34" s="78">
        <v>18</v>
      </c>
      <c r="P34" s="78">
        <v>17.54</v>
      </c>
      <c r="Q34" s="78">
        <v>24.29</v>
      </c>
      <c r="R34" s="16">
        <f t="shared" si="2"/>
        <v>0.34935483870967743</v>
      </c>
      <c r="T34" s="92">
        <v>29.025999999999996</v>
      </c>
      <c r="U34" s="92">
        <v>42.504</v>
      </c>
      <c r="V34" s="92">
        <v>39.04287170311185</v>
      </c>
      <c r="W34" s="92">
        <v>56.92423292262404</v>
      </c>
      <c r="X34" s="16">
        <f t="shared" si="3"/>
        <v>0.3416343439918339</v>
      </c>
      <c r="Z34" s="89">
        <v>14</v>
      </c>
      <c r="AA34" s="89">
        <v>16</v>
      </c>
      <c r="AB34" s="89">
        <v>19.04</v>
      </c>
      <c r="AC34" s="89">
        <v>21.76</v>
      </c>
      <c r="AD34" s="16">
        <f t="shared" si="4"/>
        <v>0.3599999999999999</v>
      </c>
      <c r="AF34" s="90">
        <v>14.58</v>
      </c>
      <c r="AG34" s="90">
        <v>17.6</v>
      </c>
      <c r="AH34" s="90">
        <v>21.43</v>
      </c>
      <c r="AI34" s="90">
        <v>25.87</v>
      </c>
      <c r="AJ34" s="16">
        <f t="shared" si="9"/>
        <v>0.4698570540708513</v>
      </c>
      <c r="AL34" s="91">
        <v>15.21</v>
      </c>
      <c r="AM34" s="91">
        <v>20.21</v>
      </c>
      <c r="AN34" s="91">
        <f>AL34*1.38</f>
        <v>20.9898</v>
      </c>
      <c r="AO34" s="91">
        <f>AM34*1.38</f>
        <v>27.889799999999997</v>
      </c>
      <c r="AP34" s="16">
        <v>0.38</v>
      </c>
      <c r="AR34" s="95">
        <v>16.5</v>
      </c>
      <c r="AS34" s="95">
        <v>20</v>
      </c>
      <c r="AT34" s="95">
        <v>22.28</v>
      </c>
      <c r="AU34" s="95">
        <v>27</v>
      </c>
      <c r="AV34" s="16">
        <f t="shared" si="5"/>
        <v>0.3501369863013699</v>
      </c>
      <c r="AX34" s="99">
        <v>17.5</v>
      </c>
      <c r="AY34" s="99">
        <v>28</v>
      </c>
      <c r="AZ34" s="99">
        <v>24.33</v>
      </c>
      <c r="BA34" s="99">
        <v>38.92</v>
      </c>
      <c r="BB34" s="16">
        <f t="shared" si="6"/>
        <v>0.39010989010989006</v>
      </c>
      <c r="BD34" s="101">
        <v>23</v>
      </c>
      <c r="BE34" s="101">
        <v>35.5</v>
      </c>
      <c r="BF34" s="101">
        <v>31.165</v>
      </c>
      <c r="BG34" s="101">
        <v>48.1025</v>
      </c>
      <c r="BH34" s="16">
        <f t="shared" si="10"/>
        <v>0.355</v>
      </c>
      <c r="BJ34" s="102">
        <v>13.6475</v>
      </c>
      <c r="BK34" s="102">
        <v>21.6</v>
      </c>
      <c r="BL34" s="102">
        <v>19.1065</v>
      </c>
      <c r="BM34" s="102">
        <v>30.24</v>
      </c>
      <c r="BN34" s="16">
        <v>0.4</v>
      </c>
      <c r="BP34" s="103">
        <v>13.5</v>
      </c>
      <c r="BQ34" s="103">
        <v>18</v>
      </c>
      <c r="BR34" s="103">
        <f t="shared" si="11"/>
        <v>17.82</v>
      </c>
      <c r="BS34" s="103">
        <f t="shared" si="11"/>
        <v>23.76</v>
      </c>
      <c r="BT34" s="16">
        <f t="shared" si="7"/>
        <v>0.31999999999999984</v>
      </c>
    </row>
    <row r="35" spans="1:72" ht="14.25">
      <c r="A35" s="3" t="s">
        <v>84</v>
      </c>
      <c r="B35" s="76"/>
      <c r="C35" s="76"/>
      <c r="D35" s="76"/>
      <c r="E35" s="76"/>
      <c r="F35" s="16"/>
      <c r="H35" s="79">
        <v>16</v>
      </c>
      <c r="I35" s="79">
        <v>22</v>
      </c>
      <c r="J35" s="79">
        <f t="shared" si="12"/>
        <v>21.44</v>
      </c>
      <c r="K35" s="79">
        <f t="shared" si="12"/>
        <v>29.48</v>
      </c>
      <c r="L35" s="16">
        <f t="shared" si="1"/>
        <v>0.3400000000000001</v>
      </c>
      <c r="N35" s="78">
        <v>14</v>
      </c>
      <c r="O35" s="78">
        <v>19.5</v>
      </c>
      <c r="P35" s="78">
        <v>18.89</v>
      </c>
      <c r="Q35" s="78">
        <v>26.32</v>
      </c>
      <c r="R35" s="16">
        <f t="shared" si="2"/>
        <v>0.3495522388059702</v>
      </c>
      <c r="T35" s="92">
        <v>23.724499999999995</v>
      </c>
      <c r="U35" s="92">
        <v>33.5685</v>
      </c>
      <c r="V35" s="92">
        <v>32.00933286164843</v>
      </c>
      <c r="W35" s="92">
        <v>45.06943969091673</v>
      </c>
      <c r="X35" s="16">
        <f t="shared" si="3"/>
        <v>0.34534362928394713</v>
      </c>
      <c r="Z35" s="89">
        <v>16</v>
      </c>
      <c r="AA35" s="89">
        <v>18</v>
      </c>
      <c r="AB35" s="89">
        <v>21.76</v>
      </c>
      <c r="AC35" s="89">
        <v>24.48</v>
      </c>
      <c r="AD35" s="16">
        <f t="shared" si="4"/>
        <v>0.3600000000000001</v>
      </c>
      <c r="AF35" s="90">
        <v>18</v>
      </c>
      <c r="AG35" s="90">
        <v>21</v>
      </c>
      <c r="AH35" s="90">
        <v>26.46</v>
      </c>
      <c r="AI35" s="90">
        <v>30.869999999999997</v>
      </c>
      <c r="AJ35" s="16">
        <f t="shared" si="9"/>
        <v>0.47</v>
      </c>
      <c r="AL35" s="91"/>
      <c r="AM35" s="91"/>
      <c r="AN35" s="91"/>
      <c r="AO35" s="91"/>
      <c r="AP35" s="16"/>
      <c r="AR35" s="95">
        <v>15</v>
      </c>
      <c r="AS35" s="95">
        <v>19</v>
      </c>
      <c r="AT35" s="95">
        <v>20.25</v>
      </c>
      <c r="AU35" s="95">
        <v>25.65</v>
      </c>
      <c r="AV35" s="16">
        <f t="shared" si="5"/>
        <v>0.34999999999999987</v>
      </c>
      <c r="AX35" s="99">
        <v>14.5</v>
      </c>
      <c r="AY35" s="99">
        <v>25</v>
      </c>
      <c r="AZ35" s="99">
        <v>20.16</v>
      </c>
      <c r="BA35" s="99">
        <v>34.75</v>
      </c>
      <c r="BB35" s="16">
        <f t="shared" si="6"/>
        <v>0.39012658227848096</v>
      </c>
      <c r="BD35" s="101">
        <v>16</v>
      </c>
      <c r="BE35" s="101">
        <v>23</v>
      </c>
      <c r="BF35" s="101">
        <v>21.68</v>
      </c>
      <c r="BG35" s="101">
        <v>31.165</v>
      </c>
      <c r="BH35" s="16">
        <f t="shared" si="10"/>
        <v>0.355</v>
      </c>
      <c r="BJ35" s="102">
        <v>14.42</v>
      </c>
      <c r="BK35" s="102">
        <v>23.58</v>
      </c>
      <c r="BL35" s="102">
        <v>20.188</v>
      </c>
      <c r="BM35" s="102">
        <v>33.01199999999999</v>
      </c>
      <c r="BN35" s="16">
        <v>0.4</v>
      </c>
      <c r="BP35" s="103">
        <v>24</v>
      </c>
      <c r="BQ35" s="103">
        <v>27</v>
      </c>
      <c r="BR35" s="103">
        <f t="shared" si="11"/>
        <v>31.68</v>
      </c>
      <c r="BS35" s="103">
        <f t="shared" si="11"/>
        <v>35.64</v>
      </c>
      <c r="BT35" s="16">
        <f t="shared" si="7"/>
        <v>0.31999999999999984</v>
      </c>
    </row>
    <row r="36" spans="1:72" ht="14.25">
      <c r="A36" s="3" t="s">
        <v>85</v>
      </c>
      <c r="B36" s="76"/>
      <c r="C36" s="76"/>
      <c r="D36" s="76"/>
      <c r="E36" s="76"/>
      <c r="F36" s="16"/>
      <c r="H36" s="79">
        <v>18</v>
      </c>
      <c r="I36" s="79">
        <v>29</v>
      </c>
      <c r="J36" s="79">
        <f t="shared" si="12"/>
        <v>24.12</v>
      </c>
      <c r="K36" s="79">
        <f t="shared" si="12"/>
        <v>38.86</v>
      </c>
      <c r="L36" s="16">
        <f t="shared" si="1"/>
        <v>0.3400000000000001</v>
      </c>
      <c r="N36" s="78">
        <v>16</v>
      </c>
      <c r="O36" s="78">
        <v>21.5</v>
      </c>
      <c r="P36" s="78">
        <v>21.59</v>
      </c>
      <c r="Q36" s="78">
        <v>29.01</v>
      </c>
      <c r="R36" s="16">
        <f t="shared" si="2"/>
        <v>0.3493333333333333</v>
      </c>
      <c r="T36" s="92">
        <v>25.897999999999996</v>
      </c>
      <c r="U36" s="92">
        <v>36.765499999999996</v>
      </c>
      <c r="V36" s="92">
        <v>34.89293121530697</v>
      </c>
      <c r="W36" s="92">
        <v>49.31092298359965</v>
      </c>
      <c r="X36" s="16">
        <f t="shared" si="3"/>
        <v>0.343746426530702</v>
      </c>
      <c r="Z36" s="89">
        <v>18</v>
      </c>
      <c r="AA36" s="89">
        <v>20</v>
      </c>
      <c r="AB36" s="89">
        <v>24.48</v>
      </c>
      <c r="AC36" s="89">
        <v>27.2</v>
      </c>
      <c r="AD36" s="16">
        <f t="shared" si="4"/>
        <v>0.3600000000000001</v>
      </c>
      <c r="AF36" s="90">
        <v>20</v>
      </c>
      <c r="AG36" s="90">
        <v>23</v>
      </c>
      <c r="AH36" s="90">
        <v>29.4</v>
      </c>
      <c r="AI36" s="90">
        <v>33.81</v>
      </c>
      <c r="AJ36" s="16">
        <f t="shared" si="9"/>
        <v>0.47</v>
      </c>
      <c r="AL36" s="91"/>
      <c r="AM36" s="91"/>
      <c r="AN36" s="91"/>
      <c r="AO36" s="91"/>
      <c r="AP36" s="16"/>
      <c r="AR36" s="95">
        <v>16.5</v>
      </c>
      <c r="AS36" s="95">
        <v>20</v>
      </c>
      <c r="AT36" s="95">
        <v>22.28</v>
      </c>
      <c r="AU36" s="95">
        <v>27</v>
      </c>
      <c r="AV36" s="16">
        <f t="shared" si="5"/>
        <v>0.3501369863013699</v>
      </c>
      <c r="AX36" s="99">
        <v>17</v>
      </c>
      <c r="AY36" s="99">
        <v>28</v>
      </c>
      <c r="AZ36" s="99">
        <v>23.63</v>
      </c>
      <c r="BA36" s="99">
        <v>38.92</v>
      </c>
      <c r="BB36" s="16">
        <f t="shared" si="6"/>
        <v>0.3899999999999999</v>
      </c>
      <c r="BD36" s="101">
        <v>18.55</v>
      </c>
      <c r="BE36" s="101">
        <v>27.75</v>
      </c>
      <c r="BF36" s="101">
        <v>25.13525</v>
      </c>
      <c r="BG36" s="101">
        <v>37.60125</v>
      </c>
      <c r="BH36" s="16">
        <f t="shared" si="10"/>
        <v>0.355</v>
      </c>
      <c r="BJ36" s="102">
        <v>16.5</v>
      </c>
      <c r="BK36" s="102">
        <v>25.12</v>
      </c>
      <c r="BL36" s="102">
        <v>23.099999999999998</v>
      </c>
      <c r="BM36" s="102">
        <v>35.168</v>
      </c>
      <c r="BN36" s="16">
        <v>0.4</v>
      </c>
      <c r="BP36" s="103">
        <v>27</v>
      </c>
      <c r="BQ36" s="103">
        <v>30</v>
      </c>
      <c r="BR36" s="103">
        <f t="shared" si="11"/>
        <v>35.64</v>
      </c>
      <c r="BS36" s="103">
        <f t="shared" si="11"/>
        <v>39.6</v>
      </c>
      <c r="BT36" s="16">
        <f t="shared" si="7"/>
        <v>0.32000000000000006</v>
      </c>
    </row>
    <row r="37" spans="1:72" ht="14.25">
      <c r="A37" s="6" t="s">
        <v>86</v>
      </c>
      <c r="B37" s="76"/>
      <c r="C37" s="76"/>
      <c r="D37" s="76"/>
      <c r="E37" s="76"/>
      <c r="F37" s="16"/>
      <c r="H37" s="79">
        <v>20</v>
      </c>
      <c r="I37" s="79">
        <v>34</v>
      </c>
      <c r="J37" s="79">
        <f t="shared" si="12"/>
        <v>26.8</v>
      </c>
      <c r="K37" s="79">
        <f t="shared" si="12"/>
        <v>45.56</v>
      </c>
      <c r="L37" s="16">
        <f t="shared" si="1"/>
        <v>0.3400000000000001</v>
      </c>
      <c r="N37" s="78">
        <v>18</v>
      </c>
      <c r="O37" s="78">
        <v>23.5</v>
      </c>
      <c r="P37" s="78">
        <v>24.29</v>
      </c>
      <c r="Q37" s="78">
        <v>31.71</v>
      </c>
      <c r="R37" s="16">
        <f t="shared" si="2"/>
        <v>0.3493975903614457</v>
      </c>
      <c r="T37" s="92">
        <v>28.025499999999997</v>
      </c>
      <c r="U37" s="92">
        <v>39.893499999999996</v>
      </c>
      <c r="V37" s="92">
        <v>37.715501032380146</v>
      </c>
      <c r="W37" s="92">
        <v>53.46086347140453</v>
      </c>
      <c r="X37" s="16">
        <f t="shared" si="3"/>
        <v>0.3424279583589964</v>
      </c>
      <c r="Z37" s="89">
        <v>20</v>
      </c>
      <c r="AA37" s="89">
        <v>22</v>
      </c>
      <c r="AB37" s="89">
        <v>27.2</v>
      </c>
      <c r="AC37" s="89">
        <v>29.92</v>
      </c>
      <c r="AD37" s="16">
        <f t="shared" si="4"/>
        <v>0.3600000000000001</v>
      </c>
      <c r="AF37" s="90">
        <v>22</v>
      </c>
      <c r="AG37" s="90">
        <v>25</v>
      </c>
      <c r="AH37" s="90">
        <v>32.34</v>
      </c>
      <c r="AI37" s="90">
        <v>36.75</v>
      </c>
      <c r="AJ37" s="16">
        <f t="shared" si="9"/>
        <v>0.47</v>
      </c>
      <c r="AL37" s="91"/>
      <c r="AM37" s="91"/>
      <c r="AN37" s="91"/>
      <c r="AO37" s="91"/>
      <c r="AP37" s="16"/>
      <c r="AR37" s="95">
        <v>17.5</v>
      </c>
      <c r="AS37" s="95">
        <v>22</v>
      </c>
      <c r="AT37" s="95">
        <v>23.63</v>
      </c>
      <c r="AU37" s="95">
        <v>29.7</v>
      </c>
      <c r="AV37" s="16">
        <f t="shared" si="5"/>
        <v>0.3501265822784809</v>
      </c>
      <c r="AX37" s="99">
        <v>20</v>
      </c>
      <c r="AY37" s="99">
        <v>34</v>
      </c>
      <c r="AZ37" s="99">
        <v>29</v>
      </c>
      <c r="BA37" s="99">
        <v>49.3</v>
      </c>
      <c r="BB37" s="16">
        <f t="shared" si="6"/>
        <v>0.44999999999999996</v>
      </c>
      <c r="BD37" s="101">
        <v>21.3</v>
      </c>
      <c r="BE37" s="101">
        <v>31.8</v>
      </c>
      <c r="BF37" s="101">
        <v>28.8615</v>
      </c>
      <c r="BG37" s="101">
        <v>43.089</v>
      </c>
      <c r="BH37" s="16">
        <f t="shared" si="10"/>
        <v>0.355</v>
      </c>
      <c r="BJ37" s="102">
        <v>17.51</v>
      </c>
      <c r="BK37" s="102">
        <v>27.51</v>
      </c>
      <c r="BL37" s="102">
        <v>24.514</v>
      </c>
      <c r="BM37" s="102">
        <v>38.514</v>
      </c>
      <c r="BN37" s="16">
        <v>0.4</v>
      </c>
      <c r="BP37" s="103">
        <v>30</v>
      </c>
      <c r="BQ37" s="103">
        <v>36</v>
      </c>
      <c r="BR37" s="103">
        <f t="shared" si="11"/>
        <v>39.6</v>
      </c>
      <c r="BS37" s="103">
        <f t="shared" si="11"/>
        <v>47.52</v>
      </c>
      <c r="BT37" s="16">
        <f t="shared" si="7"/>
        <v>0.32000000000000006</v>
      </c>
    </row>
    <row r="38" spans="1:72" ht="14.25">
      <c r="A38" s="3" t="s">
        <v>87</v>
      </c>
      <c r="B38" s="76"/>
      <c r="C38" s="76"/>
      <c r="D38" s="76"/>
      <c r="E38" s="76"/>
      <c r="F38" s="16"/>
      <c r="H38" s="79">
        <v>15</v>
      </c>
      <c r="I38" s="79">
        <v>20</v>
      </c>
      <c r="J38" s="79">
        <f t="shared" si="12"/>
        <v>20.1</v>
      </c>
      <c r="K38" s="79">
        <f t="shared" si="12"/>
        <v>26.8</v>
      </c>
      <c r="L38" s="16">
        <f t="shared" si="1"/>
        <v>0.3400000000000001</v>
      </c>
      <c r="N38" s="78">
        <v>40</v>
      </c>
      <c r="O38" s="78">
        <v>60</v>
      </c>
      <c r="P38" s="78">
        <v>53.98</v>
      </c>
      <c r="Q38" s="78">
        <v>80.97</v>
      </c>
      <c r="R38" s="16">
        <f t="shared" si="2"/>
        <v>0.3494999999999999</v>
      </c>
      <c r="T38" s="92">
        <v>40.25</v>
      </c>
      <c r="U38" s="92">
        <v>45.137499999999996</v>
      </c>
      <c r="V38" s="92">
        <v>53.93</v>
      </c>
      <c r="W38" s="92">
        <v>60.41811664213624</v>
      </c>
      <c r="X38" s="16">
        <f t="shared" si="3"/>
        <v>0.3391669347637096</v>
      </c>
      <c r="Z38" s="89">
        <v>18</v>
      </c>
      <c r="AA38" s="89">
        <v>20</v>
      </c>
      <c r="AB38" s="89">
        <v>24.48</v>
      </c>
      <c r="AC38" s="89">
        <v>27.2</v>
      </c>
      <c r="AD38" s="16">
        <f t="shared" si="4"/>
        <v>0.3600000000000001</v>
      </c>
      <c r="AF38" s="90">
        <v>16</v>
      </c>
      <c r="AG38" s="90">
        <v>20</v>
      </c>
      <c r="AH38" s="90">
        <v>23.52</v>
      </c>
      <c r="AI38" s="90">
        <v>29.4</v>
      </c>
      <c r="AJ38" s="16">
        <f t="shared" si="9"/>
        <v>0.47</v>
      </c>
      <c r="AL38" s="91"/>
      <c r="AM38" s="91"/>
      <c r="AN38" s="91"/>
      <c r="AO38" s="91"/>
      <c r="AP38" s="16"/>
      <c r="AR38" s="95">
        <v>17</v>
      </c>
      <c r="AS38" s="95">
        <v>23</v>
      </c>
      <c r="AT38" s="95">
        <v>22.95</v>
      </c>
      <c r="AU38" s="95">
        <v>31.05</v>
      </c>
      <c r="AV38" s="16">
        <f t="shared" si="5"/>
        <v>0.3500000000000001</v>
      </c>
      <c r="AX38" s="99">
        <v>20</v>
      </c>
      <c r="AY38" s="99">
        <v>30</v>
      </c>
      <c r="AZ38" s="99">
        <v>27.8</v>
      </c>
      <c r="BA38" s="99">
        <v>41.7</v>
      </c>
      <c r="BB38" s="16">
        <f t="shared" si="6"/>
        <v>0.3899999999999999</v>
      </c>
      <c r="BD38" s="101">
        <v>15</v>
      </c>
      <c r="BE38" s="101">
        <v>18.6</v>
      </c>
      <c r="BF38" s="101">
        <v>20.325</v>
      </c>
      <c r="BG38" s="101">
        <v>25.203000000000003</v>
      </c>
      <c r="BH38" s="16">
        <f t="shared" si="10"/>
        <v>0.3550000000000002</v>
      </c>
      <c r="BJ38" s="102"/>
      <c r="BK38" s="102"/>
      <c r="BL38" s="102"/>
      <c r="BM38" s="102"/>
      <c r="BN38" s="16"/>
      <c r="BP38" s="103">
        <v>14</v>
      </c>
      <c r="BQ38" s="103">
        <v>17</v>
      </c>
      <c r="BR38" s="103">
        <f t="shared" si="11"/>
        <v>18.48</v>
      </c>
      <c r="BS38" s="103">
        <f t="shared" si="11"/>
        <v>22.44</v>
      </c>
      <c r="BT38" s="16">
        <f t="shared" si="7"/>
        <v>0.32000000000000006</v>
      </c>
    </row>
    <row r="39" spans="1:72" ht="14.25">
      <c r="A39" s="24" t="s">
        <v>88</v>
      </c>
      <c r="B39" s="168"/>
      <c r="C39" s="169"/>
      <c r="D39" s="169"/>
      <c r="E39" s="169"/>
      <c r="F39" s="170"/>
      <c r="H39" s="168"/>
      <c r="I39" s="169"/>
      <c r="J39" s="169"/>
      <c r="K39" s="169"/>
      <c r="L39" s="170"/>
      <c r="N39" s="168"/>
      <c r="O39" s="169"/>
      <c r="P39" s="169"/>
      <c r="Q39" s="169"/>
      <c r="R39" s="170"/>
      <c r="T39" s="168"/>
      <c r="U39" s="169"/>
      <c r="V39" s="169"/>
      <c r="W39" s="169"/>
      <c r="X39" s="170"/>
      <c r="Z39" s="168"/>
      <c r="AA39" s="169"/>
      <c r="AB39" s="169"/>
      <c r="AC39" s="169"/>
      <c r="AD39" s="170"/>
      <c r="AF39" s="168"/>
      <c r="AG39" s="169"/>
      <c r="AH39" s="169"/>
      <c r="AI39" s="169"/>
      <c r="AJ39" s="170"/>
      <c r="AL39" s="168"/>
      <c r="AM39" s="169"/>
      <c r="AN39" s="169"/>
      <c r="AO39" s="169"/>
      <c r="AP39" s="170"/>
      <c r="AR39" s="168"/>
      <c r="AS39" s="169"/>
      <c r="AT39" s="169"/>
      <c r="AU39" s="169"/>
      <c r="AV39" s="170"/>
      <c r="AX39" s="168"/>
      <c r="AY39" s="169"/>
      <c r="AZ39" s="169"/>
      <c r="BA39" s="169"/>
      <c r="BB39" s="170"/>
      <c r="BD39" s="168"/>
      <c r="BE39" s="169"/>
      <c r="BF39" s="169"/>
      <c r="BG39" s="169"/>
      <c r="BH39" s="170"/>
      <c r="BJ39" s="168"/>
      <c r="BK39" s="169"/>
      <c r="BL39" s="169"/>
      <c r="BM39" s="169"/>
      <c r="BN39" s="170"/>
      <c r="BP39" s="168"/>
      <c r="BQ39" s="169"/>
      <c r="BR39" s="169"/>
      <c r="BS39" s="169"/>
      <c r="BT39" s="170"/>
    </row>
    <row r="40" spans="1:72" ht="14.25">
      <c r="A40" s="3" t="s">
        <v>89</v>
      </c>
      <c r="B40" s="76"/>
      <c r="C40" s="76"/>
      <c r="D40" s="76"/>
      <c r="E40" s="76"/>
      <c r="F40" s="16"/>
      <c r="H40" s="79">
        <v>9</v>
      </c>
      <c r="I40" s="79">
        <v>12</v>
      </c>
      <c r="J40" s="79">
        <f aca="true" t="shared" si="13" ref="J40:K47">H40*1.34</f>
        <v>12.06</v>
      </c>
      <c r="K40" s="79">
        <f t="shared" si="13"/>
        <v>16.080000000000002</v>
      </c>
      <c r="L40" s="16">
        <f t="shared" si="1"/>
        <v>0.3400000000000001</v>
      </c>
      <c r="N40" s="78">
        <v>9</v>
      </c>
      <c r="O40" s="78">
        <v>13</v>
      </c>
      <c r="P40" s="78">
        <v>12.15</v>
      </c>
      <c r="Q40" s="78">
        <v>17.54</v>
      </c>
      <c r="R40" s="16">
        <f t="shared" si="2"/>
        <v>0.3495454545454544</v>
      </c>
      <c r="T40" s="92">
        <v>12.5235</v>
      </c>
      <c r="U40" s="92">
        <v>15.743499999999997</v>
      </c>
      <c r="V40" s="92">
        <v>17.10820944491169</v>
      </c>
      <c r="W40" s="92">
        <v>21.397877737594612</v>
      </c>
      <c r="X40" s="16">
        <f t="shared" si="3"/>
        <v>0.36222758631996</v>
      </c>
      <c r="Z40" s="89">
        <v>9</v>
      </c>
      <c r="AA40" s="89">
        <v>10.25</v>
      </c>
      <c r="AB40" s="89">
        <v>12.24</v>
      </c>
      <c r="AC40" s="89">
        <v>13.94</v>
      </c>
      <c r="AD40" s="16">
        <f t="shared" si="4"/>
        <v>0.3599999999999999</v>
      </c>
      <c r="AF40" s="90"/>
      <c r="AG40" s="90"/>
      <c r="AH40" s="90"/>
      <c r="AI40" s="90"/>
      <c r="AJ40" s="16"/>
      <c r="AL40" s="91">
        <v>9.5</v>
      </c>
      <c r="AM40" s="91">
        <v>12.5</v>
      </c>
      <c r="AN40" s="91">
        <f>AL40*1.35</f>
        <v>12.825000000000001</v>
      </c>
      <c r="AO40" s="91">
        <f>AM40*1.35</f>
        <v>16.875</v>
      </c>
      <c r="AP40" s="16">
        <f aca="true" t="shared" si="14" ref="AP40:AP47">((AN40+AO40)/(AL40+AM40)-1)</f>
        <v>0.3500000000000001</v>
      </c>
      <c r="AR40" s="95">
        <v>10</v>
      </c>
      <c r="AS40" s="95">
        <v>12.5</v>
      </c>
      <c r="AT40" s="95">
        <v>13.5</v>
      </c>
      <c r="AU40" s="95">
        <v>16.88</v>
      </c>
      <c r="AV40" s="16">
        <f t="shared" si="5"/>
        <v>0.3502222222222222</v>
      </c>
      <c r="AX40" s="99">
        <v>10</v>
      </c>
      <c r="AY40" s="99">
        <v>15</v>
      </c>
      <c r="AZ40" s="99">
        <v>14</v>
      </c>
      <c r="BA40" s="99">
        <v>21</v>
      </c>
      <c r="BB40" s="16">
        <f t="shared" si="6"/>
        <v>0.3999999999999999</v>
      </c>
      <c r="BD40" s="101">
        <v>9.5</v>
      </c>
      <c r="BE40" s="101">
        <v>10.8</v>
      </c>
      <c r="BF40" s="101">
        <v>13.015</v>
      </c>
      <c r="BG40" s="101">
        <v>14.796000000000003</v>
      </c>
      <c r="BH40" s="16">
        <f t="shared" si="10"/>
        <v>0.3700000000000001</v>
      </c>
      <c r="BJ40" s="102"/>
      <c r="BK40" s="102"/>
      <c r="BL40" s="102"/>
      <c r="BM40" s="102"/>
      <c r="BN40" s="16"/>
      <c r="BP40" s="103">
        <v>8.5</v>
      </c>
      <c r="BQ40" s="103">
        <v>12</v>
      </c>
      <c r="BR40" s="103">
        <f aca="true" t="shared" si="15" ref="BR40:BS47">BP40*1.32</f>
        <v>11.22</v>
      </c>
      <c r="BS40" s="103">
        <f t="shared" si="15"/>
        <v>15.84</v>
      </c>
      <c r="BT40" s="16">
        <f t="shared" si="7"/>
        <v>0.32000000000000006</v>
      </c>
    </row>
    <row r="41" spans="1:72" ht="14.25">
      <c r="A41" s="6" t="s">
        <v>90</v>
      </c>
      <c r="B41" s="76"/>
      <c r="C41" s="76"/>
      <c r="D41" s="76"/>
      <c r="E41" s="76"/>
      <c r="F41" s="16"/>
      <c r="H41" s="79">
        <v>10</v>
      </c>
      <c r="I41" s="79">
        <v>13</v>
      </c>
      <c r="J41" s="79">
        <f t="shared" si="13"/>
        <v>13.4</v>
      </c>
      <c r="K41" s="79">
        <f t="shared" si="13"/>
        <v>17.42</v>
      </c>
      <c r="L41" s="16">
        <f t="shared" si="1"/>
        <v>0.3400000000000001</v>
      </c>
      <c r="N41" s="78">
        <v>8.5</v>
      </c>
      <c r="O41" s="78">
        <v>12.5</v>
      </c>
      <c r="P41" s="78">
        <v>11.47</v>
      </c>
      <c r="Q41" s="78">
        <v>16.87</v>
      </c>
      <c r="R41" s="16">
        <f t="shared" si="2"/>
        <v>0.3495238095238098</v>
      </c>
      <c r="T41" s="92">
        <v>12.960499999999998</v>
      </c>
      <c r="U41" s="92">
        <v>16.8475</v>
      </c>
      <c r="V41" s="92">
        <v>17.690378713204368</v>
      </c>
      <c r="W41" s="92">
        <v>22.868621152228762</v>
      </c>
      <c r="X41" s="16">
        <f t="shared" si="3"/>
        <v>0.36067498206632886</v>
      </c>
      <c r="Z41" s="89">
        <v>10</v>
      </c>
      <c r="AA41" s="89">
        <v>12</v>
      </c>
      <c r="AB41" s="89">
        <v>13.6</v>
      </c>
      <c r="AC41" s="89">
        <v>16.32</v>
      </c>
      <c r="AD41" s="16">
        <f t="shared" si="4"/>
        <v>0.3600000000000001</v>
      </c>
      <c r="AF41" s="90"/>
      <c r="AG41" s="90"/>
      <c r="AH41" s="90"/>
      <c r="AI41" s="90"/>
      <c r="AJ41" s="16"/>
      <c r="AL41" s="91">
        <v>9</v>
      </c>
      <c r="AM41" s="91">
        <v>12</v>
      </c>
      <c r="AN41" s="91">
        <f aca="true" t="shared" si="16" ref="AN41:AO47">AL41*1.35</f>
        <v>12.15</v>
      </c>
      <c r="AO41" s="91">
        <f t="shared" si="16"/>
        <v>16.200000000000003</v>
      </c>
      <c r="AP41" s="16">
        <f t="shared" si="14"/>
        <v>0.3500000000000001</v>
      </c>
      <c r="AR41" s="95">
        <v>10</v>
      </c>
      <c r="AS41" s="95">
        <v>12.5</v>
      </c>
      <c r="AT41" s="95">
        <v>13.5</v>
      </c>
      <c r="AU41" s="95">
        <v>16.88</v>
      </c>
      <c r="AV41" s="16">
        <f t="shared" si="5"/>
        <v>0.3502222222222222</v>
      </c>
      <c r="AX41" s="99">
        <v>9.5</v>
      </c>
      <c r="AY41" s="99">
        <v>12</v>
      </c>
      <c r="AZ41" s="99">
        <v>13.3</v>
      </c>
      <c r="BA41" s="99">
        <v>16.8</v>
      </c>
      <c r="BB41" s="16">
        <f t="shared" si="6"/>
        <v>0.40000000000000013</v>
      </c>
      <c r="BD41" s="101">
        <v>10</v>
      </c>
      <c r="BE41" s="101">
        <v>12.1</v>
      </c>
      <c r="BF41" s="101">
        <v>13.700000000000001</v>
      </c>
      <c r="BG41" s="101">
        <v>16.577</v>
      </c>
      <c r="BH41" s="16">
        <f t="shared" si="10"/>
        <v>0.3699999999999999</v>
      </c>
      <c r="BJ41" s="102">
        <v>8.4975</v>
      </c>
      <c r="BK41" s="102">
        <v>14.179499999999999</v>
      </c>
      <c r="BL41" s="102">
        <v>11.8965</v>
      </c>
      <c r="BM41" s="102">
        <v>19.8513</v>
      </c>
      <c r="BN41" s="16">
        <v>0.4</v>
      </c>
      <c r="BP41" s="103">
        <v>9.5</v>
      </c>
      <c r="BQ41" s="103">
        <v>13</v>
      </c>
      <c r="BR41" s="103">
        <f t="shared" si="15"/>
        <v>12.540000000000001</v>
      </c>
      <c r="BS41" s="103">
        <f t="shared" si="15"/>
        <v>17.16</v>
      </c>
      <c r="BT41" s="16">
        <f t="shared" si="7"/>
        <v>0.32000000000000006</v>
      </c>
    </row>
    <row r="42" spans="1:72" ht="14.25">
      <c r="A42" s="6" t="s">
        <v>91</v>
      </c>
      <c r="B42" s="76"/>
      <c r="C42" s="76"/>
      <c r="D42" s="76"/>
      <c r="E42" s="76"/>
      <c r="F42" s="16"/>
      <c r="H42" s="79">
        <v>8.57</v>
      </c>
      <c r="I42" s="79">
        <v>12.18</v>
      </c>
      <c r="J42" s="79">
        <f t="shared" si="13"/>
        <v>11.4838</v>
      </c>
      <c r="K42" s="79">
        <f t="shared" si="13"/>
        <v>16.3212</v>
      </c>
      <c r="L42" s="16">
        <f t="shared" si="1"/>
        <v>0.3400000000000001</v>
      </c>
      <c r="N42" s="78">
        <v>8.5</v>
      </c>
      <c r="O42" s="78">
        <v>12.5</v>
      </c>
      <c r="P42" s="78">
        <v>11.47</v>
      </c>
      <c r="Q42" s="78">
        <v>16.87</v>
      </c>
      <c r="R42" s="16">
        <f t="shared" si="2"/>
        <v>0.3495238095238098</v>
      </c>
      <c r="T42" s="92">
        <v>15.179999999999998</v>
      </c>
      <c r="U42" s="92">
        <v>20.297499999999996</v>
      </c>
      <c r="V42" s="92">
        <v>20.6471857863751</v>
      </c>
      <c r="W42" s="92">
        <v>27.462706886038678</v>
      </c>
      <c r="X42" s="16">
        <f t="shared" si="3"/>
        <v>0.356067723836623</v>
      </c>
      <c r="Z42" s="89">
        <v>10</v>
      </c>
      <c r="AA42" s="89">
        <v>12</v>
      </c>
      <c r="AB42" s="89">
        <v>13.6</v>
      </c>
      <c r="AC42" s="89">
        <v>16.32</v>
      </c>
      <c r="AD42" s="16">
        <f t="shared" si="4"/>
        <v>0.3600000000000001</v>
      </c>
      <c r="AF42" s="90"/>
      <c r="AG42" s="90"/>
      <c r="AH42" s="90"/>
      <c r="AI42" s="90"/>
      <c r="AJ42" s="16"/>
      <c r="AL42" s="91">
        <v>9</v>
      </c>
      <c r="AM42" s="91">
        <v>12</v>
      </c>
      <c r="AN42" s="91">
        <f t="shared" si="16"/>
        <v>12.15</v>
      </c>
      <c r="AO42" s="91">
        <f t="shared" si="16"/>
        <v>16.200000000000003</v>
      </c>
      <c r="AP42" s="16">
        <f t="shared" si="14"/>
        <v>0.3500000000000001</v>
      </c>
      <c r="AR42" s="95">
        <v>10</v>
      </c>
      <c r="AS42" s="95">
        <v>12.5</v>
      </c>
      <c r="AT42" s="95">
        <v>13.5</v>
      </c>
      <c r="AU42" s="95">
        <v>16.88</v>
      </c>
      <c r="AV42" s="16">
        <f t="shared" si="5"/>
        <v>0.3502222222222222</v>
      </c>
      <c r="AX42" s="99">
        <v>10</v>
      </c>
      <c r="AY42" s="99">
        <v>15</v>
      </c>
      <c r="AZ42" s="99">
        <v>14</v>
      </c>
      <c r="BA42" s="99">
        <v>21</v>
      </c>
      <c r="BB42" s="16">
        <f t="shared" si="6"/>
        <v>0.3999999999999999</v>
      </c>
      <c r="BD42" s="101">
        <v>11.5</v>
      </c>
      <c r="BE42" s="101">
        <v>15.5</v>
      </c>
      <c r="BF42" s="101">
        <v>15.755</v>
      </c>
      <c r="BG42" s="101">
        <v>21.235000000000003</v>
      </c>
      <c r="BH42" s="16">
        <f t="shared" si="10"/>
        <v>0.3700000000000001</v>
      </c>
      <c r="BJ42" s="102">
        <v>9.5378</v>
      </c>
      <c r="BK42" s="102">
        <v>15.122499999999999</v>
      </c>
      <c r="BL42" s="102">
        <v>13.352920000000001</v>
      </c>
      <c r="BM42" s="102">
        <v>21.171499999999998</v>
      </c>
      <c r="BN42" s="16">
        <v>0.4</v>
      </c>
      <c r="BP42" s="103">
        <v>8.5</v>
      </c>
      <c r="BQ42" s="103">
        <v>12</v>
      </c>
      <c r="BR42" s="103">
        <f t="shared" si="15"/>
        <v>11.22</v>
      </c>
      <c r="BS42" s="103">
        <f t="shared" si="15"/>
        <v>15.84</v>
      </c>
      <c r="BT42" s="16">
        <f t="shared" si="7"/>
        <v>0.32000000000000006</v>
      </c>
    </row>
    <row r="43" spans="1:72" ht="14.25">
      <c r="A43" s="6" t="s">
        <v>92</v>
      </c>
      <c r="B43" s="76"/>
      <c r="C43" s="76"/>
      <c r="D43" s="76"/>
      <c r="E43" s="76"/>
      <c r="F43" s="16"/>
      <c r="H43" s="79">
        <v>8.57</v>
      </c>
      <c r="I43" s="79">
        <v>12.18</v>
      </c>
      <c r="J43" s="79">
        <f t="shared" si="13"/>
        <v>11.4838</v>
      </c>
      <c r="K43" s="79">
        <f t="shared" si="13"/>
        <v>16.3212</v>
      </c>
      <c r="L43" s="16">
        <f t="shared" si="1"/>
        <v>0.3400000000000001</v>
      </c>
      <c r="N43" s="78">
        <v>8.5</v>
      </c>
      <c r="O43" s="78">
        <v>12.5</v>
      </c>
      <c r="P43" s="78">
        <v>11.47</v>
      </c>
      <c r="Q43" s="78">
        <v>16.87</v>
      </c>
      <c r="R43" s="16">
        <f t="shared" si="2"/>
        <v>0.3495238095238098</v>
      </c>
      <c r="T43" s="92">
        <v>12.753499999999999</v>
      </c>
      <c r="U43" s="92">
        <v>16.145999999999997</v>
      </c>
      <c r="V43" s="92">
        <v>17.41461432296047</v>
      </c>
      <c r="W43" s="92">
        <v>21.93408627417998</v>
      </c>
      <c r="X43" s="16">
        <f t="shared" si="3"/>
        <v>0.36157029004448016</v>
      </c>
      <c r="Z43" s="89">
        <v>9</v>
      </c>
      <c r="AA43" s="89">
        <v>10.25</v>
      </c>
      <c r="AB43" s="89">
        <v>12.24</v>
      </c>
      <c r="AC43" s="89">
        <v>13.94</v>
      </c>
      <c r="AD43" s="16">
        <f t="shared" si="4"/>
        <v>0.3599999999999999</v>
      </c>
      <c r="AF43" s="90"/>
      <c r="AG43" s="90"/>
      <c r="AH43" s="90"/>
      <c r="AI43" s="90"/>
      <c r="AJ43" s="16"/>
      <c r="AL43" s="91">
        <v>9</v>
      </c>
      <c r="AM43" s="91">
        <v>12</v>
      </c>
      <c r="AN43" s="91">
        <f t="shared" si="16"/>
        <v>12.15</v>
      </c>
      <c r="AO43" s="91">
        <f t="shared" si="16"/>
        <v>16.200000000000003</v>
      </c>
      <c r="AP43" s="16">
        <f t="shared" si="14"/>
        <v>0.3500000000000001</v>
      </c>
      <c r="AR43" s="95">
        <v>10</v>
      </c>
      <c r="AS43" s="95">
        <v>12.5</v>
      </c>
      <c r="AT43" s="95">
        <v>13.5</v>
      </c>
      <c r="AU43" s="95">
        <v>16.88</v>
      </c>
      <c r="AV43" s="16">
        <f t="shared" si="5"/>
        <v>0.3502222222222222</v>
      </c>
      <c r="AX43" s="99">
        <v>9</v>
      </c>
      <c r="AY43" s="99">
        <v>11</v>
      </c>
      <c r="AZ43" s="99">
        <v>12.51</v>
      </c>
      <c r="BA43" s="99">
        <v>15.29</v>
      </c>
      <c r="BB43" s="16">
        <f t="shared" si="6"/>
        <v>0.3899999999999999</v>
      </c>
      <c r="BD43" s="101">
        <v>9.5</v>
      </c>
      <c r="BE43" s="101">
        <v>11.5</v>
      </c>
      <c r="BF43" s="101">
        <v>13.015</v>
      </c>
      <c r="BG43" s="101">
        <v>15.755</v>
      </c>
      <c r="BH43" s="16">
        <f t="shared" si="10"/>
        <v>0.3700000000000001</v>
      </c>
      <c r="BJ43" s="102">
        <v>9.5378</v>
      </c>
      <c r="BK43" s="102">
        <v>15.122499999999999</v>
      </c>
      <c r="BL43" s="102">
        <v>13.352920000000001</v>
      </c>
      <c r="BM43" s="102">
        <v>21.171499999999998</v>
      </c>
      <c r="BN43" s="16">
        <v>0.4</v>
      </c>
      <c r="BP43" s="103">
        <v>9</v>
      </c>
      <c r="BQ43" s="103">
        <v>12</v>
      </c>
      <c r="BR43" s="103">
        <f t="shared" si="15"/>
        <v>11.88</v>
      </c>
      <c r="BS43" s="103">
        <f t="shared" si="15"/>
        <v>15.84</v>
      </c>
      <c r="BT43" s="16">
        <f t="shared" si="7"/>
        <v>0.31999999999999984</v>
      </c>
    </row>
    <row r="44" spans="1:72" ht="14.25">
      <c r="A44" s="3" t="s">
        <v>93</v>
      </c>
      <c r="B44" s="76"/>
      <c r="C44" s="76"/>
      <c r="D44" s="76"/>
      <c r="E44" s="76"/>
      <c r="F44" s="16"/>
      <c r="H44" s="79">
        <v>9</v>
      </c>
      <c r="I44" s="79">
        <v>12</v>
      </c>
      <c r="J44" s="79">
        <f t="shared" si="13"/>
        <v>12.06</v>
      </c>
      <c r="K44" s="79">
        <f t="shared" si="13"/>
        <v>16.080000000000002</v>
      </c>
      <c r="L44" s="16">
        <f t="shared" si="1"/>
        <v>0.3400000000000001</v>
      </c>
      <c r="N44" s="78">
        <v>8.5</v>
      </c>
      <c r="O44" s="78">
        <v>12.5</v>
      </c>
      <c r="P44" s="78">
        <v>11.47</v>
      </c>
      <c r="Q44" s="78">
        <v>16.87</v>
      </c>
      <c r="R44" s="16">
        <f t="shared" si="2"/>
        <v>0.3495238095238098</v>
      </c>
      <c r="T44" s="92">
        <v>20.1365</v>
      </c>
      <c r="U44" s="92">
        <v>26.702999999999996</v>
      </c>
      <c r="V44" s="92">
        <v>27.249107007989906</v>
      </c>
      <c r="W44" s="92">
        <v>35.96093060555088</v>
      </c>
      <c r="X44" s="16">
        <f t="shared" si="3"/>
        <v>0.3495028258956816</v>
      </c>
      <c r="Z44" s="89">
        <v>9.5</v>
      </c>
      <c r="AA44" s="89">
        <v>10.5</v>
      </c>
      <c r="AB44" s="89">
        <v>12.92</v>
      </c>
      <c r="AC44" s="89">
        <v>14.28</v>
      </c>
      <c r="AD44" s="16">
        <f t="shared" si="4"/>
        <v>0.3599999999999999</v>
      </c>
      <c r="AF44" s="90"/>
      <c r="AG44" s="90"/>
      <c r="AH44" s="90"/>
      <c r="AI44" s="90"/>
      <c r="AJ44" s="16"/>
      <c r="AL44" s="91">
        <v>9.5</v>
      </c>
      <c r="AM44" s="91">
        <v>12.5</v>
      </c>
      <c r="AN44" s="91">
        <f t="shared" si="16"/>
        <v>12.825000000000001</v>
      </c>
      <c r="AO44" s="91">
        <f t="shared" si="16"/>
        <v>16.875</v>
      </c>
      <c r="AP44" s="16">
        <f t="shared" si="14"/>
        <v>0.3500000000000001</v>
      </c>
      <c r="AR44" s="95">
        <v>10</v>
      </c>
      <c r="AS44" s="95">
        <v>12.5</v>
      </c>
      <c r="AT44" s="95">
        <v>13.5</v>
      </c>
      <c r="AU44" s="95">
        <v>16.88</v>
      </c>
      <c r="AV44" s="16">
        <f t="shared" si="5"/>
        <v>0.3502222222222222</v>
      </c>
      <c r="AX44" s="99">
        <v>9</v>
      </c>
      <c r="AY44" s="99">
        <v>11.5</v>
      </c>
      <c r="AZ44" s="99">
        <v>12.51</v>
      </c>
      <c r="BA44" s="99">
        <v>15.99</v>
      </c>
      <c r="BB44" s="16">
        <f t="shared" si="6"/>
        <v>0.3902439024390243</v>
      </c>
      <c r="BD44" s="101">
        <v>9.5</v>
      </c>
      <c r="BE44" s="101">
        <v>11</v>
      </c>
      <c r="BF44" s="101">
        <v>13.015</v>
      </c>
      <c r="BG44" s="101">
        <v>15.07</v>
      </c>
      <c r="BH44" s="16">
        <f t="shared" si="10"/>
        <v>0.3700000000000001</v>
      </c>
      <c r="BJ44" s="102"/>
      <c r="BK44" s="102"/>
      <c r="BL44" s="102"/>
      <c r="BM44" s="102"/>
      <c r="BN44" s="16"/>
      <c r="BP44" s="103">
        <v>8.5</v>
      </c>
      <c r="BQ44" s="103">
        <v>12</v>
      </c>
      <c r="BR44" s="103">
        <f t="shared" si="15"/>
        <v>11.22</v>
      </c>
      <c r="BS44" s="103">
        <f t="shared" si="15"/>
        <v>15.84</v>
      </c>
      <c r="BT44" s="16">
        <f t="shared" si="7"/>
        <v>0.32000000000000006</v>
      </c>
    </row>
    <row r="45" spans="1:72" ht="14.25">
      <c r="A45" s="3" t="s">
        <v>94</v>
      </c>
      <c r="B45" s="76"/>
      <c r="C45" s="76"/>
      <c r="D45" s="76"/>
      <c r="E45" s="76"/>
      <c r="F45" s="16"/>
      <c r="H45" s="79">
        <v>10</v>
      </c>
      <c r="I45" s="79">
        <v>13</v>
      </c>
      <c r="J45" s="79">
        <f t="shared" si="13"/>
        <v>13.4</v>
      </c>
      <c r="K45" s="79">
        <f t="shared" si="13"/>
        <v>17.42</v>
      </c>
      <c r="L45" s="16">
        <f t="shared" si="1"/>
        <v>0.3400000000000001</v>
      </c>
      <c r="N45" s="78">
        <v>9</v>
      </c>
      <c r="O45" s="78">
        <v>14</v>
      </c>
      <c r="P45" s="78">
        <v>12.15</v>
      </c>
      <c r="Q45" s="78">
        <v>18.89</v>
      </c>
      <c r="R45" s="16">
        <f t="shared" si="2"/>
        <v>0.3495652173913044</v>
      </c>
      <c r="T45" s="92">
        <v>20.504499999999997</v>
      </c>
      <c r="U45" s="92">
        <v>29.095</v>
      </c>
      <c r="V45" s="92">
        <v>27.73733530067283</v>
      </c>
      <c r="W45" s="92">
        <v>39.1344145079899</v>
      </c>
      <c r="X45" s="16">
        <f t="shared" si="3"/>
        <v>0.3482343533435366</v>
      </c>
      <c r="Z45" s="89">
        <v>10</v>
      </c>
      <c r="AA45" s="89">
        <v>13</v>
      </c>
      <c r="AB45" s="89">
        <v>13.6</v>
      </c>
      <c r="AC45" s="89">
        <v>17.68</v>
      </c>
      <c r="AD45" s="16">
        <f t="shared" si="4"/>
        <v>0.3600000000000001</v>
      </c>
      <c r="AF45" s="90"/>
      <c r="AG45" s="90"/>
      <c r="AH45" s="90"/>
      <c r="AI45" s="90"/>
      <c r="AJ45" s="16"/>
      <c r="AL45" s="91">
        <v>11.21</v>
      </c>
      <c r="AM45" s="91">
        <v>15.21</v>
      </c>
      <c r="AN45" s="91">
        <f t="shared" si="16"/>
        <v>15.133500000000002</v>
      </c>
      <c r="AO45" s="91">
        <f t="shared" si="16"/>
        <v>20.533500000000004</v>
      </c>
      <c r="AP45" s="16">
        <f t="shared" si="14"/>
        <v>0.34999999999999987</v>
      </c>
      <c r="AR45" s="95">
        <v>12.5</v>
      </c>
      <c r="AS45" s="95">
        <v>15</v>
      </c>
      <c r="AT45" s="95">
        <v>16.88</v>
      </c>
      <c r="AU45" s="95">
        <v>20.25</v>
      </c>
      <c r="AV45" s="16">
        <f t="shared" si="5"/>
        <v>0.3501818181818179</v>
      </c>
      <c r="AX45" s="99">
        <v>10.9</v>
      </c>
      <c r="AY45" s="99">
        <v>16.5</v>
      </c>
      <c r="AZ45" s="99">
        <v>15.15</v>
      </c>
      <c r="BA45" s="99">
        <v>22.94</v>
      </c>
      <c r="BB45" s="16">
        <f t="shared" si="6"/>
        <v>0.39014598540145995</v>
      </c>
      <c r="BD45" s="101">
        <v>11</v>
      </c>
      <c r="BE45" s="101">
        <v>14.2</v>
      </c>
      <c r="BF45" s="101">
        <v>15.07</v>
      </c>
      <c r="BG45" s="101">
        <v>19.454</v>
      </c>
      <c r="BH45" s="16">
        <f t="shared" si="10"/>
        <v>0.3700000000000001</v>
      </c>
      <c r="BJ45" s="102"/>
      <c r="BK45" s="102"/>
      <c r="BL45" s="102"/>
      <c r="BM45" s="102"/>
      <c r="BN45" s="16"/>
      <c r="BP45" s="103">
        <v>10</v>
      </c>
      <c r="BQ45" s="103">
        <v>13</v>
      </c>
      <c r="BR45" s="103">
        <f t="shared" si="15"/>
        <v>13.200000000000001</v>
      </c>
      <c r="BS45" s="103">
        <f t="shared" si="15"/>
        <v>17.16</v>
      </c>
      <c r="BT45" s="16">
        <f t="shared" si="7"/>
        <v>0.32000000000000006</v>
      </c>
    </row>
    <row r="46" spans="1:72" ht="14.25">
      <c r="A46" s="3" t="s">
        <v>95</v>
      </c>
      <c r="B46" s="76"/>
      <c r="C46" s="76"/>
      <c r="D46" s="76"/>
      <c r="E46" s="76"/>
      <c r="F46" s="16"/>
      <c r="H46" s="79">
        <v>10</v>
      </c>
      <c r="I46" s="79">
        <v>12</v>
      </c>
      <c r="J46" s="79">
        <f t="shared" si="13"/>
        <v>13.4</v>
      </c>
      <c r="K46" s="79">
        <f t="shared" si="13"/>
        <v>16.080000000000002</v>
      </c>
      <c r="L46" s="16">
        <f t="shared" si="1"/>
        <v>0.3400000000000001</v>
      </c>
      <c r="N46" s="78">
        <v>11.5</v>
      </c>
      <c r="O46" s="78">
        <v>14</v>
      </c>
      <c r="P46" s="78">
        <v>15.52</v>
      </c>
      <c r="Q46" s="78">
        <v>18.89</v>
      </c>
      <c r="R46" s="16">
        <f t="shared" si="2"/>
        <v>0.3494117647058823</v>
      </c>
      <c r="T46" s="92">
        <v>23</v>
      </c>
      <c r="U46" s="92">
        <v>27.599999999999998</v>
      </c>
      <c r="V46" s="92">
        <v>31.05</v>
      </c>
      <c r="W46" s="92">
        <v>37.15098706896551</v>
      </c>
      <c r="X46" s="16">
        <f t="shared" si="3"/>
        <v>0.3478455942483305</v>
      </c>
      <c r="Z46" s="89">
        <v>11</v>
      </c>
      <c r="AA46" s="89">
        <v>12</v>
      </c>
      <c r="AB46" s="89">
        <v>14.96</v>
      </c>
      <c r="AC46" s="89">
        <v>16.32</v>
      </c>
      <c r="AD46" s="16">
        <f t="shared" si="4"/>
        <v>0.3600000000000001</v>
      </c>
      <c r="AF46" s="90"/>
      <c r="AG46" s="90"/>
      <c r="AH46" s="90"/>
      <c r="AI46" s="90"/>
      <c r="AJ46" s="16"/>
      <c r="AL46" s="91">
        <v>11.5</v>
      </c>
      <c r="AM46" s="91">
        <v>14.3</v>
      </c>
      <c r="AN46" s="91">
        <f t="shared" si="16"/>
        <v>15.525</v>
      </c>
      <c r="AO46" s="91">
        <f t="shared" si="16"/>
        <v>19.305000000000003</v>
      </c>
      <c r="AP46" s="16">
        <f t="shared" si="14"/>
        <v>0.3500000000000001</v>
      </c>
      <c r="AR46" s="95">
        <v>11</v>
      </c>
      <c r="AS46" s="95">
        <v>14</v>
      </c>
      <c r="AT46" s="95">
        <v>14.85</v>
      </c>
      <c r="AU46" s="95">
        <v>18.9</v>
      </c>
      <c r="AV46" s="16">
        <f t="shared" si="5"/>
        <v>0.3500000000000001</v>
      </c>
      <c r="AX46" s="99">
        <v>9.5</v>
      </c>
      <c r="AY46" s="99">
        <v>12</v>
      </c>
      <c r="AZ46" s="99">
        <v>13.21</v>
      </c>
      <c r="BA46" s="99">
        <v>16.68</v>
      </c>
      <c r="BB46" s="16">
        <f t="shared" si="6"/>
        <v>0.39023255813953495</v>
      </c>
      <c r="BD46" s="101">
        <v>9.25</v>
      </c>
      <c r="BE46" s="101">
        <v>12.5</v>
      </c>
      <c r="BF46" s="101">
        <v>12.672500000000001</v>
      </c>
      <c r="BG46" s="101">
        <v>17.125</v>
      </c>
      <c r="BH46" s="16">
        <f t="shared" si="10"/>
        <v>0.3699999999999999</v>
      </c>
      <c r="BJ46" s="102">
        <v>11.845</v>
      </c>
      <c r="BK46" s="102">
        <v>19.825999999999997</v>
      </c>
      <c r="BL46" s="102">
        <v>17.175250000000002</v>
      </c>
      <c r="BM46" s="102">
        <v>28.747699999999995</v>
      </c>
      <c r="BN46" s="16">
        <v>0.45</v>
      </c>
      <c r="BP46" s="103">
        <v>9</v>
      </c>
      <c r="BQ46" s="103">
        <v>12</v>
      </c>
      <c r="BR46" s="103">
        <f t="shared" si="15"/>
        <v>11.88</v>
      </c>
      <c r="BS46" s="103">
        <f t="shared" si="15"/>
        <v>15.84</v>
      </c>
      <c r="BT46" s="16">
        <f t="shared" si="7"/>
        <v>0.31999999999999984</v>
      </c>
    </row>
    <row r="47" spans="1:72" ht="14.25">
      <c r="A47" s="3" t="s">
        <v>96</v>
      </c>
      <c r="B47" s="76"/>
      <c r="C47" s="76"/>
      <c r="D47" s="76"/>
      <c r="E47" s="76"/>
      <c r="F47" s="16"/>
      <c r="H47" s="79">
        <v>12</v>
      </c>
      <c r="I47" s="79">
        <v>13</v>
      </c>
      <c r="J47" s="79">
        <f t="shared" si="13"/>
        <v>16.080000000000002</v>
      </c>
      <c r="K47" s="79">
        <f t="shared" si="13"/>
        <v>17.42</v>
      </c>
      <c r="L47" s="16">
        <f t="shared" si="1"/>
        <v>0.3400000000000001</v>
      </c>
      <c r="N47" s="78">
        <v>13</v>
      </c>
      <c r="O47" s="78">
        <v>15</v>
      </c>
      <c r="P47" s="78">
        <v>17.54</v>
      </c>
      <c r="Q47" s="78">
        <v>20.24</v>
      </c>
      <c r="R47" s="16">
        <f t="shared" si="2"/>
        <v>0.3492857142857144</v>
      </c>
      <c r="T47" s="92">
        <v>28.749999999999996</v>
      </c>
      <c r="U47" s="92">
        <v>32.199999999999996</v>
      </c>
      <c r="V47" s="92">
        <v>38.68</v>
      </c>
      <c r="W47" s="92">
        <v>43.25384072750209</v>
      </c>
      <c r="X47" s="16">
        <f t="shared" si="3"/>
        <v>0.3442795853568843</v>
      </c>
      <c r="Z47" s="89">
        <v>12</v>
      </c>
      <c r="AA47" s="89">
        <v>13</v>
      </c>
      <c r="AB47" s="89">
        <v>16.32</v>
      </c>
      <c r="AC47" s="89">
        <v>17.68</v>
      </c>
      <c r="AD47" s="16">
        <f t="shared" si="4"/>
        <v>0.3600000000000001</v>
      </c>
      <c r="AF47" s="90"/>
      <c r="AG47" s="90"/>
      <c r="AH47" s="90"/>
      <c r="AI47" s="90"/>
      <c r="AJ47" s="16"/>
      <c r="AL47" s="91">
        <v>12.12</v>
      </c>
      <c r="AM47" s="91">
        <v>16.32</v>
      </c>
      <c r="AN47" s="91">
        <f t="shared" si="16"/>
        <v>16.362</v>
      </c>
      <c r="AO47" s="91">
        <f t="shared" si="16"/>
        <v>22.032000000000004</v>
      </c>
      <c r="AP47" s="16">
        <f t="shared" si="14"/>
        <v>0.3500000000000003</v>
      </c>
      <c r="AR47" s="95">
        <v>12.5</v>
      </c>
      <c r="AS47" s="95">
        <v>14</v>
      </c>
      <c r="AT47" s="95">
        <v>16.88</v>
      </c>
      <c r="AU47" s="95">
        <v>18.9</v>
      </c>
      <c r="AV47" s="16">
        <f t="shared" si="5"/>
        <v>0.3501886792452831</v>
      </c>
      <c r="AX47" s="99">
        <v>10.5</v>
      </c>
      <c r="AY47" s="99">
        <v>14</v>
      </c>
      <c r="AZ47" s="99">
        <v>14.6</v>
      </c>
      <c r="BA47" s="99">
        <v>19.46</v>
      </c>
      <c r="BB47" s="16">
        <f t="shared" si="6"/>
        <v>0.3902040816326531</v>
      </c>
      <c r="BD47" s="101">
        <v>10</v>
      </c>
      <c r="BE47" s="101">
        <v>13.5</v>
      </c>
      <c r="BF47" s="101">
        <v>13.700000000000001</v>
      </c>
      <c r="BG47" s="101">
        <v>18.495</v>
      </c>
      <c r="BH47" s="16">
        <f t="shared" si="10"/>
        <v>0.3700000000000001</v>
      </c>
      <c r="BJ47" s="102">
        <v>12.669</v>
      </c>
      <c r="BK47" s="102">
        <v>21.217499999999998</v>
      </c>
      <c r="BL47" s="102">
        <v>18.37005</v>
      </c>
      <c r="BM47" s="102">
        <v>30.765374999999995</v>
      </c>
      <c r="BN47" s="16">
        <v>0.45</v>
      </c>
      <c r="BP47" s="103">
        <v>10</v>
      </c>
      <c r="BQ47" s="103">
        <v>13</v>
      </c>
      <c r="BR47" s="103">
        <f t="shared" si="15"/>
        <v>13.200000000000001</v>
      </c>
      <c r="BS47" s="103">
        <f t="shared" si="15"/>
        <v>17.16</v>
      </c>
      <c r="BT47" s="16">
        <f t="shared" si="7"/>
        <v>0.32000000000000006</v>
      </c>
    </row>
    <row r="48" spans="1:72" ht="14.25">
      <c r="A48" s="4" t="s">
        <v>97</v>
      </c>
      <c r="B48" s="168"/>
      <c r="C48" s="169"/>
      <c r="D48" s="169"/>
      <c r="E48" s="169"/>
      <c r="F48" s="170"/>
      <c r="H48" s="168"/>
      <c r="I48" s="169"/>
      <c r="J48" s="169"/>
      <c r="K48" s="169"/>
      <c r="L48" s="170"/>
      <c r="N48" s="168"/>
      <c r="O48" s="169"/>
      <c r="P48" s="169"/>
      <c r="Q48" s="169"/>
      <c r="R48" s="170"/>
      <c r="T48" s="168"/>
      <c r="U48" s="169"/>
      <c r="V48" s="169"/>
      <c r="W48" s="169"/>
      <c r="X48" s="170"/>
      <c r="Z48" s="168"/>
      <c r="AA48" s="169"/>
      <c r="AB48" s="169"/>
      <c r="AC48" s="169"/>
      <c r="AD48" s="170"/>
      <c r="AF48" s="168"/>
      <c r="AG48" s="169"/>
      <c r="AH48" s="169"/>
      <c r="AI48" s="169"/>
      <c r="AJ48" s="170"/>
      <c r="AL48" s="168"/>
      <c r="AM48" s="169"/>
      <c r="AN48" s="169"/>
      <c r="AO48" s="169"/>
      <c r="AP48" s="170"/>
      <c r="AR48" s="168"/>
      <c r="AS48" s="169"/>
      <c r="AT48" s="169"/>
      <c r="AU48" s="169"/>
      <c r="AV48" s="170"/>
      <c r="AX48" s="168"/>
      <c r="AY48" s="169"/>
      <c r="AZ48" s="169"/>
      <c r="BA48" s="169"/>
      <c r="BB48" s="170"/>
      <c r="BD48" s="168"/>
      <c r="BE48" s="169"/>
      <c r="BF48" s="169"/>
      <c r="BG48" s="169"/>
      <c r="BH48" s="170"/>
      <c r="BJ48" s="168"/>
      <c r="BK48" s="169"/>
      <c r="BL48" s="169"/>
      <c r="BM48" s="169"/>
      <c r="BN48" s="170"/>
      <c r="BP48" s="168"/>
      <c r="BQ48" s="169"/>
      <c r="BR48" s="169"/>
      <c r="BS48" s="169"/>
      <c r="BT48" s="170"/>
    </row>
    <row r="49" spans="1:72" ht="14.25">
      <c r="A49" s="6" t="s">
        <v>98</v>
      </c>
      <c r="B49" s="76"/>
      <c r="C49" s="76"/>
      <c r="D49" s="76"/>
      <c r="E49" s="76"/>
      <c r="F49" s="16"/>
      <c r="H49" s="79">
        <v>14</v>
      </c>
      <c r="I49" s="79">
        <v>16</v>
      </c>
      <c r="J49" s="79">
        <f>H49*1.34</f>
        <v>18.76</v>
      </c>
      <c r="K49" s="79">
        <f>I49*1.34</f>
        <v>21.44</v>
      </c>
      <c r="L49" s="16">
        <f t="shared" si="1"/>
        <v>0.3400000000000001</v>
      </c>
      <c r="N49" s="78">
        <v>13</v>
      </c>
      <c r="O49" s="78">
        <v>16</v>
      </c>
      <c r="P49" s="78">
        <v>17.54</v>
      </c>
      <c r="Q49" s="78">
        <v>21.6</v>
      </c>
      <c r="R49" s="16">
        <f t="shared" si="2"/>
        <v>0.34965517241379307</v>
      </c>
      <c r="T49" s="92">
        <v>21.84</v>
      </c>
      <c r="U49" s="92">
        <v>31.64</v>
      </c>
      <c r="V49" s="92">
        <v>29.51</v>
      </c>
      <c r="W49" s="92">
        <v>42.50624115433136</v>
      </c>
      <c r="X49" s="16">
        <f t="shared" si="3"/>
        <v>0.34660136788203744</v>
      </c>
      <c r="Z49" s="89">
        <v>14</v>
      </c>
      <c r="AA49" s="89">
        <v>16</v>
      </c>
      <c r="AB49" s="89">
        <v>19.04</v>
      </c>
      <c r="AC49" s="89">
        <v>21.76</v>
      </c>
      <c r="AD49" s="16">
        <f t="shared" si="4"/>
        <v>0.3599999999999999</v>
      </c>
      <c r="AF49" s="90"/>
      <c r="AG49" s="90"/>
      <c r="AH49" s="90"/>
      <c r="AI49" s="90"/>
      <c r="AJ49" s="16"/>
      <c r="AL49" s="91"/>
      <c r="AM49" s="91"/>
      <c r="AN49" s="91"/>
      <c r="AO49" s="91"/>
      <c r="AP49" s="16"/>
      <c r="AR49" s="95">
        <v>16</v>
      </c>
      <c r="AS49" s="95">
        <v>20</v>
      </c>
      <c r="AT49" s="95">
        <v>21.6</v>
      </c>
      <c r="AU49" s="95">
        <v>27</v>
      </c>
      <c r="AV49" s="16">
        <f t="shared" si="5"/>
        <v>0.3500000000000001</v>
      </c>
      <c r="AX49" s="99">
        <v>14.5</v>
      </c>
      <c r="AY49" s="99">
        <v>22</v>
      </c>
      <c r="AZ49" s="99">
        <v>20.16</v>
      </c>
      <c r="BA49" s="99">
        <v>30.58</v>
      </c>
      <c r="BB49" s="16">
        <f t="shared" si="6"/>
        <v>0.3901369863013697</v>
      </c>
      <c r="BD49" s="101">
        <v>17.22</v>
      </c>
      <c r="BE49" s="101">
        <v>21.75</v>
      </c>
      <c r="BF49" s="101">
        <v>23.333099999999998</v>
      </c>
      <c r="BG49" s="101">
        <v>29.47125</v>
      </c>
      <c r="BH49" s="16">
        <f t="shared" si="10"/>
        <v>0.355</v>
      </c>
      <c r="BJ49" s="102">
        <v>16.6036</v>
      </c>
      <c r="BK49" s="102">
        <v>27.807</v>
      </c>
      <c r="BL49" s="102">
        <v>24.075219999999998</v>
      </c>
      <c r="BM49" s="102">
        <v>40.32015</v>
      </c>
      <c r="BN49" s="16">
        <v>0.45</v>
      </c>
      <c r="BP49" s="103">
        <v>16</v>
      </c>
      <c r="BQ49" s="103">
        <v>20</v>
      </c>
      <c r="BR49" s="103">
        <f>BP49*1.32</f>
        <v>21.12</v>
      </c>
      <c r="BS49" s="103">
        <f>BQ49*1.32</f>
        <v>26.400000000000002</v>
      </c>
      <c r="BT49" s="16">
        <f t="shared" si="7"/>
        <v>0.32000000000000006</v>
      </c>
    </row>
    <row r="50" spans="1:72" ht="14.25">
      <c r="A50" s="6" t="s">
        <v>99</v>
      </c>
      <c r="B50" s="76"/>
      <c r="C50" s="76"/>
      <c r="D50" s="76"/>
      <c r="E50" s="76"/>
      <c r="F50" s="16"/>
      <c r="H50" s="79">
        <v>16</v>
      </c>
      <c r="I50" s="79">
        <v>20</v>
      </c>
      <c r="J50" s="79">
        <f>H50*1.34</f>
        <v>21.44</v>
      </c>
      <c r="K50" s="79">
        <f>I50*1.34</f>
        <v>26.8</v>
      </c>
      <c r="L50" s="16">
        <f t="shared" si="1"/>
        <v>0.3400000000000001</v>
      </c>
      <c r="N50" s="78">
        <v>16</v>
      </c>
      <c r="O50" s="78">
        <v>20</v>
      </c>
      <c r="P50" s="78">
        <v>21.59</v>
      </c>
      <c r="Q50" s="78">
        <v>26.99</v>
      </c>
      <c r="R50" s="16">
        <f t="shared" si="2"/>
        <v>0.34944444444444445</v>
      </c>
      <c r="T50" s="92">
        <v>23.56</v>
      </c>
      <c r="U50" s="92">
        <v>34.18</v>
      </c>
      <c r="V50" s="92">
        <v>31.8</v>
      </c>
      <c r="W50" s="92">
        <v>45.87806780067283</v>
      </c>
      <c r="X50" s="16">
        <f t="shared" si="3"/>
        <v>0.34530772082911043</v>
      </c>
      <c r="Z50" s="89">
        <v>16</v>
      </c>
      <c r="AA50" s="89">
        <v>20</v>
      </c>
      <c r="AB50" s="89">
        <v>21.76</v>
      </c>
      <c r="AC50" s="89">
        <v>27.2</v>
      </c>
      <c r="AD50" s="16">
        <f t="shared" si="4"/>
        <v>0.3600000000000001</v>
      </c>
      <c r="AF50" s="90"/>
      <c r="AG50" s="90"/>
      <c r="AH50" s="90"/>
      <c r="AI50" s="90"/>
      <c r="AJ50" s="16"/>
      <c r="AL50" s="91"/>
      <c r="AM50" s="91"/>
      <c r="AN50" s="91"/>
      <c r="AO50" s="91"/>
      <c r="AP50" s="16"/>
      <c r="AR50" s="95">
        <v>17.5</v>
      </c>
      <c r="AS50" s="95">
        <v>22</v>
      </c>
      <c r="AT50" s="95">
        <v>23.63</v>
      </c>
      <c r="AU50" s="95">
        <v>29.7</v>
      </c>
      <c r="AV50" s="16">
        <f t="shared" si="5"/>
        <v>0.3501265822784809</v>
      </c>
      <c r="AX50" s="99">
        <v>16</v>
      </c>
      <c r="AY50" s="99">
        <v>27</v>
      </c>
      <c r="AZ50" s="99">
        <v>22.24</v>
      </c>
      <c r="BA50" s="99">
        <v>37.53</v>
      </c>
      <c r="BB50" s="16">
        <f t="shared" si="6"/>
        <v>0.3899999999999999</v>
      </c>
      <c r="BD50" s="101">
        <v>23</v>
      </c>
      <c r="BE50" s="101">
        <v>27.5</v>
      </c>
      <c r="BF50" s="101">
        <v>31.165</v>
      </c>
      <c r="BG50" s="101">
        <v>37.2625</v>
      </c>
      <c r="BH50" s="16">
        <f t="shared" si="10"/>
        <v>0.3550000000000002</v>
      </c>
      <c r="BJ50" s="102">
        <v>17.767500000000002</v>
      </c>
      <c r="BK50" s="102">
        <v>29.7505</v>
      </c>
      <c r="BL50" s="102">
        <v>25.762875</v>
      </c>
      <c r="BM50" s="102">
        <v>43.138225</v>
      </c>
      <c r="BN50" s="16">
        <v>0.45</v>
      </c>
      <c r="BP50" s="103">
        <v>18</v>
      </c>
      <c r="BQ50" s="103">
        <v>22</v>
      </c>
      <c r="BR50" s="103">
        <f>BP50*1.32</f>
        <v>23.76</v>
      </c>
      <c r="BS50" s="103">
        <f>BQ50*1.32</f>
        <v>29.040000000000003</v>
      </c>
      <c r="BT50" s="16">
        <f t="shared" si="7"/>
        <v>0.32000000000000006</v>
      </c>
    </row>
    <row r="51" spans="1:72" ht="14.25">
      <c r="A51" s="4" t="s">
        <v>100</v>
      </c>
      <c r="B51" s="168"/>
      <c r="C51" s="169"/>
      <c r="D51" s="169"/>
      <c r="E51" s="169"/>
      <c r="F51" s="170"/>
      <c r="H51" s="168"/>
      <c r="I51" s="169"/>
      <c r="J51" s="169"/>
      <c r="K51" s="169"/>
      <c r="L51" s="170"/>
      <c r="N51" s="168"/>
      <c r="O51" s="169"/>
      <c r="P51" s="169"/>
      <c r="Q51" s="169"/>
      <c r="R51" s="170"/>
      <c r="T51" s="168"/>
      <c r="U51" s="169"/>
      <c r="V51" s="169"/>
      <c r="W51" s="169"/>
      <c r="X51" s="170"/>
      <c r="Z51" s="168"/>
      <c r="AA51" s="169"/>
      <c r="AB51" s="169"/>
      <c r="AC51" s="169"/>
      <c r="AD51" s="170"/>
      <c r="AF51" s="168"/>
      <c r="AG51" s="169"/>
      <c r="AH51" s="169"/>
      <c r="AI51" s="169"/>
      <c r="AJ51" s="170"/>
      <c r="AL51" s="168"/>
      <c r="AM51" s="169"/>
      <c r="AN51" s="169"/>
      <c r="AO51" s="169"/>
      <c r="AP51" s="170"/>
      <c r="AR51" s="168"/>
      <c r="AS51" s="169"/>
      <c r="AT51" s="169"/>
      <c r="AU51" s="169"/>
      <c r="AV51" s="170"/>
      <c r="AX51" s="168"/>
      <c r="AY51" s="169"/>
      <c r="AZ51" s="169"/>
      <c r="BA51" s="169"/>
      <c r="BB51" s="170"/>
      <c r="BD51" s="168"/>
      <c r="BE51" s="169"/>
      <c r="BF51" s="169"/>
      <c r="BG51" s="169"/>
      <c r="BH51" s="170"/>
      <c r="BJ51" s="168"/>
      <c r="BK51" s="169"/>
      <c r="BL51" s="169"/>
      <c r="BM51" s="169"/>
      <c r="BN51" s="170"/>
      <c r="BP51" s="168"/>
      <c r="BQ51" s="169"/>
      <c r="BR51" s="169"/>
      <c r="BS51" s="169"/>
      <c r="BT51" s="170"/>
    </row>
    <row r="52" spans="1:72" ht="14.25">
      <c r="A52" s="3" t="s">
        <v>101</v>
      </c>
      <c r="B52" s="76"/>
      <c r="C52" s="76"/>
      <c r="D52" s="76"/>
      <c r="E52" s="76"/>
      <c r="F52" s="16"/>
      <c r="H52" s="79">
        <v>12</v>
      </c>
      <c r="I52" s="79">
        <v>16</v>
      </c>
      <c r="J52" s="79">
        <f aca="true" t="shared" si="17" ref="J52:K58">H52*1.34</f>
        <v>16.080000000000002</v>
      </c>
      <c r="K52" s="79">
        <f t="shared" si="17"/>
        <v>21.44</v>
      </c>
      <c r="L52" s="16">
        <f t="shared" si="1"/>
        <v>0.3400000000000001</v>
      </c>
      <c r="N52" s="78">
        <v>10</v>
      </c>
      <c r="O52" s="78">
        <v>14</v>
      </c>
      <c r="P52" s="78">
        <v>13.5</v>
      </c>
      <c r="Q52" s="78">
        <v>18.89</v>
      </c>
      <c r="R52" s="16">
        <f t="shared" si="2"/>
        <v>0.34958333333333336</v>
      </c>
      <c r="T52" s="92">
        <v>24.7595</v>
      </c>
      <c r="U52" s="92">
        <v>35.8685</v>
      </c>
      <c r="V52" s="92">
        <v>33.38247493481917</v>
      </c>
      <c r="W52" s="92">
        <v>48.12086652018502</v>
      </c>
      <c r="X52" s="16">
        <f t="shared" si="3"/>
        <v>0.3443184907139307</v>
      </c>
      <c r="Z52" s="89">
        <v>9</v>
      </c>
      <c r="AA52" s="89">
        <v>12</v>
      </c>
      <c r="AB52" s="89">
        <v>12.24</v>
      </c>
      <c r="AC52" s="89">
        <v>16.32</v>
      </c>
      <c r="AD52" s="16">
        <f t="shared" si="4"/>
        <v>0.3600000000000001</v>
      </c>
      <c r="AF52" s="90">
        <v>13.2</v>
      </c>
      <c r="AG52" s="90">
        <v>16.5</v>
      </c>
      <c r="AH52" s="90">
        <v>19.4</v>
      </c>
      <c r="AI52" s="90">
        <v>24.26</v>
      </c>
      <c r="AJ52" s="16">
        <f aca="true" t="shared" si="18" ref="AJ52:AJ58">((AH52+AI52)/(AF52+AG52)-1)</f>
        <v>0.47003367003367</v>
      </c>
      <c r="AL52" s="91">
        <v>15.1</v>
      </c>
      <c r="AM52" s="91">
        <v>19.11</v>
      </c>
      <c r="AN52" s="91">
        <f>AL52*1.375</f>
        <v>20.7625</v>
      </c>
      <c r="AO52" s="91">
        <f>AM52*1.375</f>
        <v>26.276249999999997</v>
      </c>
      <c r="AP52" s="16">
        <v>0.375</v>
      </c>
      <c r="AR52" s="95">
        <v>13</v>
      </c>
      <c r="AS52" s="95">
        <v>16.5</v>
      </c>
      <c r="AT52" s="95">
        <v>17.55</v>
      </c>
      <c r="AU52" s="95">
        <v>22.28</v>
      </c>
      <c r="AV52" s="16">
        <f t="shared" si="5"/>
        <v>0.35016949152542365</v>
      </c>
      <c r="AX52" s="99">
        <v>17.5</v>
      </c>
      <c r="AY52" s="99">
        <v>28</v>
      </c>
      <c r="AZ52" s="99">
        <v>24.32</v>
      </c>
      <c r="BA52" s="99">
        <v>38.92</v>
      </c>
      <c r="BB52" s="16">
        <f t="shared" si="6"/>
        <v>0.38989010989010997</v>
      </c>
      <c r="BD52" s="101">
        <v>10.5</v>
      </c>
      <c r="BE52" s="101">
        <v>12.5</v>
      </c>
      <c r="BF52" s="101">
        <v>14.2275</v>
      </c>
      <c r="BG52" s="101">
        <v>16.9375</v>
      </c>
      <c r="BH52" s="16">
        <f t="shared" si="10"/>
        <v>0.355</v>
      </c>
      <c r="BJ52" s="102">
        <v>12.36</v>
      </c>
      <c r="BK52" s="102">
        <v>25.99</v>
      </c>
      <c r="BL52" s="102">
        <v>17.304</v>
      </c>
      <c r="BM52" s="102">
        <v>36.385999999999996</v>
      </c>
      <c r="BN52" s="16">
        <v>0.4</v>
      </c>
      <c r="BP52" s="103">
        <v>12</v>
      </c>
      <c r="BQ52" s="103">
        <v>16</v>
      </c>
      <c r="BR52" s="103">
        <f aca="true" t="shared" si="19" ref="BR52:BS58">BP52*1.32</f>
        <v>15.84</v>
      </c>
      <c r="BS52" s="103">
        <f t="shared" si="19"/>
        <v>21.12</v>
      </c>
      <c r="BT52" s="16">
        <f t="shared" si="7"/>
        <v>0.32000000000000006</v>
      </c>
    </row>
    <row r="53" spans="1:72" ht="14.25">
      <c r="A53" s="6" t="s">
        <v>102</v>
      </c>
      <c r="B53" s="76"/>
      <c r="C53" s="76"/>
      <c r="D53" s="76"/>
      <c r="E53" s="76"/>
      <c r="F53" s="16"/>
      <c r="H53" s="79">
        <v>18</v>
      </c>
      <c r="I53" s="79">
        <v>22</v>
      </c>
      <c r="J53" s="79">
        <f t="shared" si="17"/>
        <v>24.12</v>
      </c>
      <c r="K53" s="79">
        <f t="shared" si="17"/>
        <v>29.48</v>
      </c>
      <c r="L53" s="16">
        <f t="shared" si="1"/>
        <v>0.3400000000000001</v>
      </c>
      <c r="N53" s="78">
        <v>9</v>
      </c>
      <c r="O53" s="78">
        <v>13.5</v>
      </c>
      <c r="P53" s="78">
        <v>12.15</v>
      </c>
      <c r="Q53" s="78">
        <v>18.22</v>
      </c>
      <c r="R53" s="16">
        <f t="shared" si="2"/>
        <v>0.34977777777777774</v>
      </c>
      <c r="T53" s="92">
        <v>24.8055</v>
      </c>
      <c r="U53" s="92">
        <v>35.1095</v>
      </c>
      <c r="V53" s="92">
        <v>33.44350347140453</v>
      </c>
      <c r="W53" s="92">
        <v>47.11389566652648</v>
      </c>
      <c r="X53" s="16">
        <f t="shared" si="3"/>
        <v>0.3445280670605195</v>
      </c>
      <c r="Z53" s="89">
        <v>16</v>
      </c>
      <c r="AA53" s="89">
        <v>23</v>
      </c>
      <c r="AB53" s="89">
        <v>21.76</v>
      </c>
      <c r="AC53" s="89">
        <v>31.28</v>
      </c>
      <c r="AD53" s="16">
        <f t="shared" si="4"/>
        <v>0.3600000000000001</v>
      </c>
      <c r="AF53" s="90">
        <v>21</v>
      </c>
      <c r="AG53" s="90">
        <v>24</v>
      </c>
      <c r="AH53" s="90">
        <v>30.87</v>
      </c>
      <c r="AI53" s="90">
        <v>35.28</v>
      </c>
      <c r="AJ53" s="16">
        <f t="shared" si="18"/>
        <v>0.4700000000000002</v>
      </c>
      <c r="AL53" s="91"/>
      <c r="AM53" s="91"/>
      <c r="AN53" s="91"/>
      <c r="AO53" s="91"/>
      <c r="AP53" s="16"/>
      <c r="AR53" s="95">
        <v>18</v>
      </c>
      <c r="AS53" s="95">
        <v>23</v>
      </c>
      <c r="AT53" s="95">
        <v>24.3</v>
      </c>
      <c r="AU53" s="95">
        <v>31.05</v>
      </c>
      <c r="AV53" s="16">
        <f t="shared" si="5"/>
        <v>0.3500000000000001</v>
      </c>
      <c r="AX53" s="99">
        <v>21</v>
      </c>
      <c r="AY53" s="99">
        <v>32</v>
      </c>
      <c r="AZ53" s="99">
        <v>29.19</v>
      </c>
      <c r="BA53" s="99">
        <v>44.48</v>
      </c>
      <c r="BB53" s="16">
        <f t="shared" si="6"/>
        <v>0.3900000000000001</v>
      </c>
      <c r="BD53" s="101">
        <v>21</v>
      </c>
      <c r="BE53" s="101">
        <v>25.5</v>
      </c>
      <c r="BF53" s="101">
        <v>28.455</v>
      </c>
      <c r="BG53" s="101">
        <v>34.5525</v>
      </c>
      <c r="BH53" s="16">
        <f t="shared" si="10"/>
        <v>0.355</v>
      </c>
      <c r="BJ53" s="102">
        <v>17.767500000000002</v>
      </c>
      <c r="BK53" s="102">
        <v>29.7505</v>
      </c>
      <c r="BL53" s="102">
        <v>24.8745</v>
      </c>
      <c r="BM53" s="102">
        <v>41.65069999999999</v>
      </c>
      <c r="BN53" s="16">
        <v>0.4</v>
      </c>
      <c r="BP53" s="103">
        <v>16</v>
      </c>
      <c r="BQ53" s="103">
        <v>20</v>
      </c>
      <c r="BR53" s="103">
        <f t="shared" si="19"/>
        <v>21.12</v>
      </c>
      <c r="BS53" s="103">
        <f t="shared" si="19"/>
        <v>26.400000000000002</v>
      </c>
      <c r="BT53" s="16">
        <f t="shared" si="7"/>
        <v>0.32000000000000006</v>
      </c>
    </row>
    <row r="54" spans="1:72" ht="14.25">
      <c r="A54" s="6" t="s">
        <v>103</v>
      </c>
      <c r="B54" s="76"/>
      <c r="C54" s="76"/>
      <c r="D54" s="76"/>
      <c r="E54" s="76"/>
      <c r="F54" s="16"/>
      <c r="H54" s="79">
        <v>16</v>
      </c>
      <c r="I54" s="79">
        <v>24</v>
      </c>
      <c r="J54" s="79">
        <f>H54*1.34</f>
        <v>21.44</v>
      </c>
      <c r="K54" s="79">
        <f t="shared" si="17"/>
        <v>32.160000000000004</v>
      </c>
      <c r="L54" s="16">
        <f t="shared" si="1"/>
        <v>0.3400000000000003</v>
      </c>
      <c r="N54" s="78">
        <v>20</v>
      </c>
      <c r="O54" s="78">
        <v>30</v>
      </c>
      <c r="P54" s="78">
        <v>26.99</v>
      </c>
      <c r="Q54" s="78">
        <v>40.48</v>
      </c>
      <c r="R54" s="16">
        <f t="shared" si="2"/>
        <v>0.34939999999999993</v>
      </c>
      <c r="T54" s="92">
        <v>16.1115</v>
      </c>
      <c r="U54" s="92">
        <v>21.642999999999997</v>
      </c>
      <c r="V54" s="92">
        <v>21.888125542472665</v>
      </c>
      <c r="W54" s="92">
        <v>29.24779158116063</v>
      </c>
      <c r="X54" s="16">
        <f t="shared" si="3"/>
        <v>0.3544323755746548</v>
      </c>
      <c r="Z54" s="89">
        <v>16</v>
      </c>
      <c r="AA54" s="89">
        <v>24</v>
      </c>
      <c r="AB54" s="89">
        <v>21.76</v>
      </c>
      <c r="AC54" s="89">
        <v>32.64</v>
      </c>
      <c r="AD54" s="16">
        <f t="shared" si="4"/>
        <v>0.3600000000000001</v>
      </c>
      <c r="AF54" s="90">
        <v>22</v>
      </c>
      <c r="AG54" s="90">
        <v>26</v>
      </c>
      <c r="AH54" s="90">
        <v>32.34</v>
      </c>
      <c r="AI54" s="90">
        <v>38.22</v>
      </c>
      <c r="AJ54" s="16">
        <f t="shared" si="18"/>
        <v>0.47</v>
      </c>
      <c r="AL54" s="91">
        <v>16.23</v>
      </c>
      <c r="AM54" s="91">
        <v>20.45</v>
      </c>
      <c r="AN54" s="91">
        <f aca="true" t="shared" si="20" ref="AN54:AO56">AL54*1.375</f>
        <v>22.31625</v>
      </c>
      <c r="AO54" s="91">
        <f t="shared" si="20"/>
        <v>28.11875</v>
      </c>
      <c r="AP54" s="16">
        <v>0.375</v>
      </c>
      <c r="AR54" s="95">
        <v>20</v>
      </c>
      <c r="AS54" s="95">
        <v>25</v>
      </c>
      <c r="AT54" s="95">
        <v>27</v>
      </c>
      <c r="AU54" s="95">
        <v>33.75</v>
      </c>
      <c r="AV54" s="16">
        <f t="shared" si="5"/>
        <v>0.3500000000000001</v>
      </c>
      <c r="AX54" s="99">
        <v>15.75</v>
      </c>
      <c r="AY54" s="99">
        <v>25</v>
      </c>
      <c r="AZ54" s="99">
        <v>21.89</v>
      </c>
      <c r="BA54" s="99">
        <v>34.75</v>
      </c>
      <c r="BB54" s="16">
        <f t="shared" si="6"/>
        <v>0.38993865030674857</v>
      </c>
      <c r="BD54" s="101">
        <v>19.7</v>
      </c>
      <c r="BE54" s="101">
        <v>22.2</v>
      </c>
      <c r="BF54" s="101">
        <v>26.6935</v>
      </c>
      <c r="BG54" s="101">
        <v>30.081</v>
      </c>
      <c r="BH54" s="16">
        <f t="shared" si="10"/>
        <v>0.3550000000000002</v>
      </c>
      <c r="BJ54" s="102">
        <v>16.6036</v>
      </c>
      <c r="BK54" s="102">
        <v>27.807</v>
      </c>
      <c r="BL54" s="102">
        <v>24.9054</v>
      </c>
      <c r="BM54" s="102">
        <v>41.710499999999996</v>
      </c>
      <c r="BN54" s="16">
        <v>0.5</v>
      </c>
      <c r="BP54" s="103">
        <v>22</v>
      </c>
      <c r="BQ54" s="103">
        <v>28</v>
      </c>
      <c r="BR54" s="103">
        <f t="shared" si="19"/>
        <v>29.040000000000003</v>
      </c>
      <c r="BS54" s="103">
        <f t="shared" si="19"/>
        <v>36.96</v>
      </c>
      <c r="BT54" s="16">
        <f t="shared" si="7"/>
        <v>0.32000000000000006</v>
      </c>
    </row>
    <row r="55" spans="1:72" ht="14.25">
      <c r="A55" s="6" t="s">
        <v>104</v>
      </c>
      <c r="B55" s="76"/>
      <c r="C55" s="76"/>
      <c r="D55" s="76"/>
      <c r="E55" s="76"/>
      <c r="F55" s="16"/>
      <c r="H55" s="79">
        <v>17</v>
      </c>
      <c r="I55" s="79">
        <v>26</v>
      </c>
      <c r="J55" s="79">
        <f t="shared" si="17"/>
        <v>22.78</v>
      </c>
      <c r="K55" s="79">
        <f t="shared" si="17"/>
        <v>34.84</v>
      </c>
      <c r="L55" s="16">
        <f t="shared" si="1"/>
        <v>0.3400000000000001</v>
      </c>
      <c r="N55" s="78">
        <v>45</v>
      </c>
      <c r="O55" s="78">
        <v>50</v>
      </c>
      <c r="P55" s="78">
        <v>60.73</v>
      </c>
      <c r="Q55" s="78">
        <v>67.47</v>
      </c>
      <c r="R55" s="16">
        <f t="shared" si="2"/>
        <v>0.34947368421052616</v>
      </c>
      <c r="T55" s="92">
        <v>17.790499999999998</v>
      </c>
      <c r="U55" s="92">
        <v>23.758999999999997</v>
      </c>
      <c r="V55" s="92">
        <v>24.12488115222876</v>
      </c>
      <c r="W55" s="92">
        <v>32.05510426408746</v>
      </c>
      <c r="X55" s="16">
        <f t="shared" si="3"/>
        <v>0.3521218165396991</v>
      </c>
      <c r="Z55" s="89">
        <v>17</v>
      </c>
      <c r="AA55" s="89">
        <v>26</v>
      </c>
      <c r="AB55" s="89">
        <v>23.12</v>
      </c>
      <c r="AC55" s="89">
        <v>35.36</v>
      </c>
      <c r="AD55" s="16">
        <f t="shared" si="4"/>
        <v>0.3600000000000001</v>
      </c>
      <c r="AF55" s="90">
        <v>24</v>
      </c>
      <c r="AG55" s="90">
        <v>28</v>
      </c>
      <c r="AH55" s="90">
        <v>35.28</v>
      </c>
      <c r="AI55" s="90">
        <v>41.16</v>
      </c>
      <c r="AJ55" s="16">
        <f t="shared" si="18"/>
        <v>0.47</v>
      </c>
      <c r="AL55" s="91">
        <v>17.43</v>
      </c>
      <c r="AM55" s="91">
        <v>21.56</v>
      </c>
      <c r="AN55" s="91">
        <f t="shared" si="20"/>
        <v>23.96625</v>
      </c>
      <c r="AO55" s="91">
        <f t="shared" si="20"/>
        <v>29.645</v>
      </c>
      <c r="AP55" s="16">
        <v>0.375</v>
      </c>
      <c r="AR55" s="95">
        <v>22</v>
      </c>
      <c r="AS55" s="95">
        <v>27</v>
      </c>
      <c r="AT55" s="95">
        <v>29.7</v>
      </c>
      <c r="AU55" s="95">
        <v>36.45</v>
      </c>
      <c r="AV55" s="16">
        <f t="shared" si="5"/>
        <v>0.3500000000000001</v>
      </c>
      <c r="AX55" s="99">
        <v>16.85</v>
      </c>
      <c r="AY55" s="99">
        <v>27</v>
      </c>
      <c r="AZ55" s="99">
        <v>23.42</v>
      </c>
      <c r="BA55" s="99">
        <v>37.53</v>
      </c>
      <c r="BB55" s="16">
        <f t="shared" si="6"/>
        <v>0.3899657924743445</v>
      </c>
      <c r="BD55" s="101">
        <v>22</v>
      </c>
      <c r="BE55" s="101">
        <v>24.5</v>
      </c>
      <c r="BF55" s="101">
        <v>29.81</v>
      </c>
      <c r="BG55" s="101">
        <v>33.1975</v>
      </c>
      <c r="BH55" s="16">
        <f t="shared" si="10"/>
        <v>0.35499999999999976</v>
      </c>
      <c r="BJ55" s="102">
        <v>17.767500000000002</v>
      </c>
      <c r="BK55" s="102">
        <v>29.7505</v>
      </c>
      <c r="BL55" s="102">
        <v>26.651250000000005</v>
      </c>
      <c r="BM55" s="102">
        <v>44.62575</v>
      </c>
      <c r="BN55" s="16">
        <v>0.5</v>
      </c>
      <c r="BP55" s="103">
        <v>26</v>
      </c>
      <c r="BQ55" s="103">
        <v>32</v>
      </c>
      <c r="BR55" s="103">
        <f t="shared" si="19"/>
        <v>34.32</v>
      </c>
      <c r="BS55" s="103">
        <f t="shared" si="19"/>
        <v>42.24</v>
      </c>
      <c r="BT55" s="16">
        <f t="shared" si="7"/>
        <v>0.32000000000000006</v>
      </c>
    </row>
    <row r="56" spans="1:72" ht="14.25">
      <c r="A56" s="6" t="s">
        <v>105</v>
      </c>
      <c r="B56" s="76"/>
      <c r="C56" s="76"/>
      <c r="D56" s="76"/>
      <c r="E56" s="76"/>
      <c r="F56" s="16"/>
      <c r="H56" s="79">
        <v>22</v>
      </c>
      <c r="I56" s="79">
        <v>34</v>
      </c>
      <c r="J56" s="79">
        <f t="shared" si="17"/>
        <v>29.48</v>
      </c>
      <c r="K56" s="79">
        <f>I56*1.34</f>
        <v>45.56</v>
      </c>
      <c r="L56" s="16">
        <f t="shared" si="1"/>
        <v>0.3400000000000001</v>
      </c>
      <c r="N56" s="78">
        <v>50</v>
      </c>
      <c r="O56" s="78">
        <v>70</v>
      </c>
      <c r="P56" s="78">
        <v>67.47</v>
      </c>
      <c r="Q56" s="78">
        <v>94.46</v>
      </c>
      <c r="R56" s="16">
        <f t="shared" si="2"/>
        <v>0.3494166666666667</v>
      </c>
      <c r="T56" s="92">
        <v>19.458000000000002</v>
      </c>
      <c r="U56" s="92">
        <v>25.783</v>
      </c>
      <c r="V56" s="92">
        <v>26.34631651808242</v>
      </c>
      <c r="W56" s="92">
        <v>34.740359873843566</v>
      </c>
      <c r="X56" s="16">
        <f t="shared" si="3"/>
        <v>0.3502503567986117</v>
      </c>
      <c r="Z56" s="89">
        <v>22</v>
      </c>
      <c r="AA56" s="89">
        <v>30</v>
      </c>
      <c r="AB56" s="89">
        <v>29.92</v>
      </c>
      <c r="AC56" s="89">
        <v>40.8</v>
      </c>
      <c r="AD56" s="16">
        <f t="shared" si="4"/>
        <v>0.3599999999999999</v>
      </c>
      <c r="AF56" s="90">
        <v>26</v>
      </c>
      <c r="AG56" s="90">
        <v>30</v>
      </c>
      <c r="AH56" s="90">
        <v>38.22</v>
      </c>
      <c r="AI56" s="90">
        <v>44.1</v>
      </c>
      <c r="AJ56" s="16">
        <f t="shared" si="18"/>
        <v>0.47</v>
      </c>
      <c r="AL56" s="91">
        <v>22.56</v>
      </c>
      <c r="AM56" s="91">
        <v>25.45</v>
      </c>
      <c r="AN56" s="91">
        <f t="shared" si="20"/>
        <v>31.02</v>
      </c>
      <c r="AO56" s="91">
        <f t="shared" si="20"/>
        <v>34.99375</v>
      </c>
      <c r="AP56" s="16">
        <v>0.375</v>
      </c>
      <c r="AR56" s="95">
        <v>25</v>
      </c>
      <c r="AS56" s="95">
        <v>29</v>
      </c>
      <c r="AT56" s="95">
        <v>33.75</v>
      </c>
      <c r="AU56" s="95">
        <v>39.15</v>
      </c>
      <c r="AV56" s="16">
        <f t="shared" si="5"/>
        <v>0.3500000000000001</v>
      </c>
      <c r="AX56" s="99">
        <v>22.05</v>
      </c>
      <c r="AY56" s="99">
        <v>33.5</v>
      </c>
      <c r="AZ56" s="99">
        <v>30.65</v>
      </c>
      <c r="BA56" s="99">
        <v>46.56</v>
      </c>
      <c r="BB56" s="16">
        <f t="shared" si="6"/>
        <v>0.3899189918991901</v>
      </c>
      <c r="BD56" s="101">
        <v>27</v>
      </c>
      <c r="BE56" s="101">
        <v>30.5</v>
      </c>
      <c r="BF56" s="101">
        <v>36.585</v>
      </c>
      <c r="BG56" s="101">
        <v>41.3275</v>
      </c>
      <c r="BH56" s="16">
        <f t="shared" si="10"/>
        <v>0.355</v>
      </c>
      <c r="BJ56" s="102">
        <v>23.2883</v>
      </c>
      <c r="BK56" s="102">
        <v>39.007999999999996</v>
      </c>
      <c r="BL56" s="102">
        <v>34.93245</v>
      </c>
      <c r="BM56" s="102">
        <v>58.51199999999999</v>
      </c>
      <c r="BN56" s="16">
        <v>0.5</v>
      </c>
      <c r="BP56" s="103">
        <v>30</v>
      </c>
      <c r="BQ56" s="103">
        <v>36</v>
      </c>
      <c r="BR56" s="103">
        <f t="shared" si="19"/>
        <v>39.6</v>
      </c>
      <c r="BS56" s="103">
        <f t="shared" si="19"/>
        <v>47.52</v>
      </c>
      <c r="BT56" s="16">
        <f t="shared" si="7"/>
        <v>0.32000000000000006</v>
      </c>
    </row>
    <row r="57" spans="1:72" ht="14.25">
      <c r="A57" s="6" t="s">
        <v>106</v>
      </c>
      <c r="B57" s="76"/>
      <c r="C57" s="76"/>
      <c r="D57" s="76"/>
      <c r="E57" s="76"/>
      <c r="F57" s="16"/>
      <c r="H57" s="79">
        <v>18</v>
      </c>
      <c r="I57" s="79">
        <v>22</v>
      </c>
      <c r="J57" s="79">
        <f t="shared" si="17"/>
        <v>24.12</v>
      </c>
      <c r="K57" s="79">
        <f t="shared" si="17"/>
        <v>29.48</v>
      </c>
      <c r="L57" s="16">
        <f t="shared" si="1"/>
        <v>0.3400000000000001</v>
      </c>
      <c r="N57" s="78">
        <v>20</v>
      </c>
      <c r="O57" s="78">
        <v>30</v>
      </c>
      <c r="P57" s="78">
        <v>26.99</v>
      </c>
      <c r="Q57" s="78">
        <v>40.48</v>
      </c>
      <c r="R57" s="16">
        <f t="shared" si="2"/>
        <v>0.34939999999999993</v>
      </c>
      <c r="T57" s="92">
        <v>20.400999999999996</v>
      </c>
      <c r="U57" s="92">
        <v>28.9685</v>
      </c>
      <c r="V57" s="92">
        <v>27.600021093355753</v>
      </c>
      <c r="W57" s="92">
        <v>38.96658603238014</v>
      </c>
      <c r="X57" s="16">
        <f t="shared" si="3"/>
        <v>0.3483346423548124</v>
      </c>
      <c r="Z57" s="89">
        <v>16</v>
      </c>
      <c r="AA57" s="89">
        <v>20</v>
      </c>
      <c r="AB57" s="89">
        <v>21.76</v>
      </c>
      <c r="AC57" s="89">
        <v>27.2</v>
      </c>
      <c r="AD57" s="16">
        <f t="shared" si="4"/>
        <v>0.3600000000000001</v>
      </c>
      <c r="AF57" s="90">
        <v>18</v>
      </c>
      <c r="AG57" s="90">
        <v>21</v>
      </c>
      <c r="AH57" s="90">
        <v>26.46</v>
      </c>
      <c r="AI57" s="90">
        <v>30.869999999999997</v>
      </c>
      <c r="AJ57" s="16">
        <f t="shared" si="18"/>
        <v>0.47</v>
      </c>
      <c r="AL57" s="91"/>
      <c r="AM57" s="91"/>
      <c r="AN57" s="91"/>
      <c r="AO57" s="91"/>
      <c r="AP57" s="16"/>
      <c r="AR57" s="95">
        <v>16</v>
      </c>
      <c r="AS57" s="95">
        <v>20</v>
      </c>
      <c r="AT57" s="95">
        <v>21.6</v>
      </c>
      <c r="AU57" s="95">
        <v>27</v>
      </c>
      <c r="AV57" s="16">
        <f t="shared" si="5"/>
        <v>0.3500000000000001</v>
      </c>
      <c r="AX57" s="99">
        <v>19.25</v>
      </c>
      <c r="AY57" s="99">
        <v>25</v>
      </c>
      <c r="AZ57" s="99">
        <v>26.68</v>
      </c>
      <c r="BA57" s="99">
        <v>34.75</v>
      </c>
      <c r="BB57" s="16">
        <f t="shared" si="6"/>
        <v>0.3882485875706214</v>
      </c>
      <c r="BD57" s="101">
        <v>17</v>
      </c>
      <c r="BE57" s="101">
        <v>20.5</v>
      </c>
      <c r="BF57" s="101">
        <v>23.035</v>
      </c>
      <c r="BG57" s="101">
        <v>27.7775</v>
      </c>
      <c r="BH57" s="16">
        <f t="shared" si="10"/>
        <v>0.355</v>
      </c>
      <c r="BJ57" s="102">
        <v>14.42</v>
      </c>
      <c r="BK57" s="102">
        <v>26.162499999999998</v>
      </c>
      <c r="BL57" s="102">
        <v>19.467000000000002</v>
      </c>
      <c r="BM57" s="102">
        <v>35.319375</v>
      </c>
      <c r="BN57" s="16">
        <v>0.35</v>
      </c>
      <c r="BP57" s="103">
        <v>22</v>
      </c>
      <c r="BQ57" s="103">
        <v>28</v>
      </c>
      <c r="BR57" s="103">
        <f t="shared" si="19"/>
        <v>29.040000000000003</v>
      </c>
      <c r="BS57" s="103">
        <f t="shared" si="19"/>
        <v>36.96</v>
      </c>
      <c r="BT57" s="16">
        <f t="shared" si="7"/>
        <v>0.32000000000000006</v>
      </c>
    </row>
    <row r="58" spans="1:72" ht="14.25">
      <c r="A58" s="3" t="s">
        <v>107</v>
      </c>
      <c r="B58" s="76"/>
      <c r="C58" s="76"/>
      <c r="D58" s="76"/>
      <c r="E58" s="76"/>
      <c r="F58" s="16"/>
      <c r="H58" s="79">
        <v>11</v>
      </c>
      <c r="I58" s="79">
        <v>15</v>
      </c>
      <c r="J58" s="79">
        <f t="shared" si="17"/>
        <v>14.74</v>
      </c>
      <c r="K58" s="79">
        <f t="shared" si="17"/>
        <v>20.1</v>
      </c>
      <c r="L58" s="16">
        <f t="shared" si="1"/>
        <v>0.3400000000000001</v>
      </c>
      <c r="N58" s="78">
        <v>16</v>
      </c>
      <c r="O58" s="78">
        <v>25</v>
      </c>
      <c r="P58" s="78">
        <v>21.59</v>
      </c>
      <c r="Q58" s="78">
        <v>33.74</v>
      </c>
      <c r="R58" s="16">
        <f t="shared" si="2"/>
        <v>0.3495121951219511</v>
      </c>
      <c r="T58" s="92">
        <v>26.3925</v>
      </c>
      <c r="U58" s="92">
        <v>38.329499999999996</v>
      </c>
      <c r="V58" s="92">
        <v>35.54898798359966</v>
      </c>
      <c r="W58" s="92">
        <v>51.385893227502095</v>
      </c>
      <c r="X58" s="16">
        <f t="shared" si="3"/>
        <v>0.34320449323416713</v>
      </c>
      <c r="Z58" s="89">
        <v>10</v>
      </c>
      <c r="AA58" s="89">
        <v>12</v>
      </c>
      <c r="AB58" s="89">
        <v>13.6</v>
      </c>
      <c r="AC58" s="89">
        <v>16.32</v>
      </c>
      <c r="AD58" s="16">
        <f t="shared" si="4"/>
        <v>0.3600000000000001</v>
      </c>
      <c r="AF58" s="90">
        <v>11</v>
      </c>
      <c r="AG58" s="90">
        <v>14.5</v>
      </c>
      <c r="AH58" s="90">
        <v>16.17</v>
      </c>
      <c r="AI58" s="90">
        <v>21.31</v>
      </c>
      <c r="AJ58" s="16">
        <f t="shared" si="18"/>
        <v>0.4698039215686276</v>
      </c>
      <c r="AL58" s="91"/>
      <c r="AM58" s="91"/>
      <c r="AN58" s="91"/>
      <c r="AO58" s="91"/>
      <c r="AP58" s="16"/>
      <c r="AR58" s="95">
        <v>14</v>
      </c>
      <c r="AS58" s="95">
        <v>19</v>
      </c>
      <c r="AT58" s="95">
        <v>18.9</v>
      </c>
      <c r="AU58" s="95">
        <v>25.65</v>
      </c>
      <c r="AV58" s="16">
        <f t="shared" si="5"/>
        <v>0.34999999999999987</v>
      </c>
      <c r="AX58" s="99">
        <v>11.6</v>
      </c>
      <c r="AY58" s="99">
        <v>18</v>
      </c>
      <c r="AZ58" s="99">
        <v>16.12</v>
      </c>
      <c r="BA58" s="99">
        <v>25.02</v>
      </c>
      <c r="BB58" s="16">
        <f t="shared" si="6"/>
        <v>0.3898648648648648</v>
      </c>
      <c r="BD58" s="101">
        <v>10.5</v>
      </c>
      <c r="BE58" s="101">
        <v>13.5</v>
      </c>
      <c r="BF58" s="101">
        <v>14.2275</v>
      </c>
      <c r="BG58" s="101">
        <v>18.2925</v>
      </c>
      <c r="BH58" s="16">
        <f t="shared" si="10"/>
        <v>0.35499999999999976</v>
      </c>
      <c r="BJ58" s="102"/>
      <c r="BK58" s="102"/>
      <c r="BL58" s="102"/>
      <c r="BM58" s="102"/>
      <c r="BN58" s="16"/>
      <c r="BP58" s="103">
        <v>9</v>
      </c>
      <c r="BQ58" s="103">
        <v>12</v>
      </c>
      <c r="BR58" s="103">
        <f t="shared" si="19"/>
        <v>11.88</v>
      </c>
      <c r="BS58" s="103">
        <f t="shared" si="19"/>
        <v>15.84</v>
      </c>
      <c r="BT58" s="16">
        <f t="shared" si="7"/>
        <v>0.31999999999999984</v>
      </c>
    </row>
    <row r="59" spans="1:72" ht="14.25">
      <c r="A59" s="4" t="s">
        <v>108</v>
      </c>
      <c r="B59" s="168"/>
      <c r="C59" s="169"/>
      <c r="D59" s="169"/>
      <c r="E59" s="169"/>
      <c r="F59" s="170"/>
      <c r="H59" s="168"/>
      <c r="I59" s="169"/>
      <c r="J59" s="169"/>
      <c r="K59" s="169"/>
      <c r="L59" s="170"/>
      <c r="N59" s="168"/>
      <c r="O59" s="169"/>
      <c r="P59" s="169"/>
      <c r="Q59" s="169"/>
      <c r="R59" s="170"/>
      <c r="T59" s="168"/>
      <c r="U59" s="169"/>
      <c r="V59" s="169"/>
      <c r="W59" s="169"/>
      <c r="X59" s="170"/>
      <c r="Z59" s="168"/>
      <c r="AA59" s="169"/>
      <c r="AB59" s="169"/>
      <c r="AC59" s="169"/>
      <c r="AD59" s="170"/>
      <c r="AF59" s="168"/>
      <c r="AG59" s="169"/>
      <c r="AH59" s="169"/>
      <c r="AI59" s="169"/>
      <c r="AJ59" s="170"/>
      <c r="AL59" s="168"/>
      <c r="AM59" s="169"/>
      <c r="AN59" s="169"/>
      <c r="AO59" s="169"/>
      <c r="AP59" s="170"/>
      <c r="AR59" s="168"/>
      <c r="AS59" s="169"/>
      <c r="AT59" s="169"/>
      <c r="AU59" s="169"/>
      <c r="AV59" s="170"/>
      <c r="AX59" s="168"/>
      <c r="AY59" s="169"/>
      <c r="AZ59" s="169"/>
      <c r="BA59" s="169"/>
      <c r="BB59" s="170"/>
      <c r="BD59" s="168"/>
      <c r="BE59" s="169"/>
      <c r="BF59" s="169"/>
      <c r="BG59" s="169"/>
      <c r="BH59" s="170"/>
      <c r="BJ59" s="168"/>
      <c r="BK59" s="169"/>
      <c r="BL59" s="169"/>
      <c r="BM59" s="169"/>
      <c r="BN59" s="170"/>
      <c r="BP59" s="168"/>
      <c r="BQ59" s="169"/>
      <c r="BR59" s="169"/>
      <c r="BS59" s="169"/>
      <c r="BT59" s="170"/>
    </row>
    <row r="60" spans="1:72" ht="14.25">
      <c r="A60" s="4" t="s">
        <v>109</v>
      </c>
      <c r="B60" s="168"/>
      <c r="C60" s="169"/>
      <c r="D60" s="169"/>
      <c r="E60" s="169"/>
      <c r="F60" s="170"/>
      <c r="H60" s="168"/>
      <c r="I60" s="169"/>
      <c r="J60" s="169"/>
      <c r="K60" s="169"/>
      <c r="L60" s="170"/>
      <c r="N60" s="168"/>
      <c r="O60" s="169"/>
      <c r="P60" s="169"/>
      <c r="Q60" s="169"/>
      <c r="R60" s="170"/>
      <c r="T60" s="168"/>
      <c r="U60" s="169"/>
      <c r="V60" s="169"/>
      <c r="W60" s="169"/>
      <c r="X60" s="170"/>
      <c r="Z60" s="168"/>
      <c r="AA60" s="169"/>
      <c r="AB60" s="169"/>
      <c r="AC60" s="169"/>
      <c r="AD60" s="170"/>
      <c r="AF60" s="168"/>
      <c r="AG60" s="169"/>
      <c r="AH60" s="169"/>
      <c r="AI60" s="169"/>
      <c r="AJ60" s="170"/>
      <c r="AL60" s="168"/>
      <c r="AM60" s="169"/>
      <c r="AN60" s="169"/>
      <c r="AO60" s="169"/>
      <c r="AP60" s="170"/>
      <c r="AR60" s="168"/>
      <c r="AS60" s="169"/>
      <c r="AT60" s="169"/>
      <c r="AU60" s="169"/>
      <c r="AV60" s="170"/>
      <c r="AX60" s="168"/>
      <c r="AY60" s="169"/>
      <c r="AZ60" s="169"/>
      <c r="BA60" s="169"/>
      <c r="BB60" s="170"/>
      <c r="BD60" s="168"/>
      <c r="BE60" s="169"/>
      <c r="BF60" s="169"/>
      <c r="BG60" s="169"/>
      <c r="BH60" s="170"/>
      <c r="BJ60" s="168"/>
      <c r="BK60" s="169"/>
      <c r="BL60" s="169"/>
      <c r="BM60" s="169"/>
      <c r="BN60" s="170"/>
      <c r="BP60" s="168"/>
      <c r="BQ60" s="169"/>
      <c r="BR60" s="169"/>
      <c r="BS60" s="169"/>
      <c r="BT60" s="170"/>
    </row>
    <row r="61" spans="1:72" ht="14.25">
      <c r="A61" s="3" t="s">
        <v>110</v>
      </c>
      <c r="B61" s="76"/>
      <c r="C61" s="76"/>
      <c r="D61" s="76"/>
      <c r="E61" s="76"/>
      <c r="F61" s="16"/>
      <c r="H61" s="79">
        <v>14.5</v>
      </c>
      <c r="I61" s="79">
        <v>19.5</v>
      </c>
      <c r="J61" s="79">
        <f aca="true" t="shared" si="21" ref="J61:K68">H61*1.34</f>
        <v>19.43</v>
      </c>
      <c r="K61" s="79">
        <f t="shared" si="21"/>
        <v>26.130000000000003</v>
      </c>
      <c r="L61" s="16">
        <f aca="true" t="shared" si="22" ref="L61:L68">((J61+K61)/(H61+I61)-1)</f>
        <v>0.3400000000000001</v>
      </c>
      <c r="N61" s="78">
        <v>13.5</v>
      </c>
      <c r="O61" s="78">
        <v>20</v>
      </c>
      <c r="P61" s="78">
        <v>18.22</v>
      </c>
      <c r="Q61" s="78">
        <v>26.99</v>
      </c>
      <c r="R61" s="16">
        <f aca="true" t="shared" si="23" ref="R61:R68">((P61+Q61)/(N61+O61)-1)</f>
        <v>0.34955223880597</v>
      </c>
      <c r="T61" s="92">
        <v>23.115</v>
      </c>
      <c r="U61" s="92">
        <v>33.58</v>
      </c>
      <c r="V61" s="92">
        <v>31.200704751892342</v>
      </c>
      <c r="W61" s="92">
        <v>45.08469682506307</v>
      </c>
      <c r="X61" s="16">
        <f aca="true" t="shared" si="24" ref="X61:X68">((V61+W61)/(T61+U61)-1)</f>
        <v>0.3455401989056428</v>
      </c>
      <c r="Z61" s="89">
        <v>10</v>
      </c>
      <c r="AA61" s="89">
        <v>12</v>
      </c>
      <c r="AB61" s="89">
        <v>13.6</v>
      </c>
      <c r="AC61" s="89">
        <v>16.32</v>
      </c>
      <c r="AD61" s="16">
        <f aca="true" t="shared" si="25" ref="AD61:AD68">((AB61+AC61)/(Z61+AA61)-1)</f>
        <v>0.3600000000000001</v>
      </c>
      <c r="AF61" s="90"/>
      <c r="AG61" s="90"/>
      <c r="AH61" s="90"/>
      <c r="AI61" s="90"/>
      <c r="AJ61" s="16"/>
      <c r="AL61" s="91"/>
      <c r="AM61" s="91"/>
      <c r="AN61" s="91"/>
      <c r="AO61" s="91"/>
      <c r="AP61" s="16"/>
      <c r="AR61" s="95">
        <v>14</v>
      </c>
      <c r="AS61" s="95">
        <v>17</v>
      </c>
      <c r="AT61" s="95">
        <v>18.9</v>
      </c>
      <c r="AU61" s="95">
        <v>22.95</v>
      </c>
      <c r="AV61" s="16">
        <f aca="true" t="shared" si="26" ref="AV61:AV68">((AT61+AU61)/(AR61+AS61)-1)</f>
        <v>0.34999999999999987</v>
      </c>
      <c r="AX61" s="99">
        <v>14.5</v>
      </c>
      <c r="AY61" s="99">
        <v>23</v>
      </c>
      <c r="AZ61" s="99">
        <v>20.15</v>
      </c>
      <c r="BA61" s="99">
        <v>31.97</v>
      </c>
      <c r="BB61" s="16">
        <f aca="true" t="shared" si="27" ref="BB61:BB68">((AZ61+BA61)/(AX61+AY61)-1)</f>
        <v>0.3898666666666666</v>
      </c>
      <c r="BD61" s="101">
        <v>21</v>
      </c>
      <c r="BE61" s="101">
        <v>24</v>
      </c>
      <c r="BF61" s="101">
        <v>28.455</v>
      </c>
      <c r="BG61" s="101">
        <v>32.519999999999996</v>
      </c>
      <c r="BH61" s="16">
        <f aca="true" t="shared" si="28" ref="BH61:BH68">((BF61+BG61)/(BD61+BE61)-1)</f>
        <v>0.355</v>
      </c>
      <c r="BJ61" s="102">
        <v>10.815</v>
      </c>
      <c r="BK61" s="102">
        <v>27.807</v>
      </c>
      <c r="BL61" s="102">
        <v>15.140999999999998</v>
      </c>
      <c r="BM61" s="102">
        <v>38.92979999999999</v>
      </c>
      <c r="BN61" s="16">
        <v>0.4</v>
      </c>
      <c r="BP61" s="103">
        <v>14.5</v>
      </c>
      <c r="BQ61" s="103">
        <v>18.5</v>
      </c>
      <c r="BR61" s="103">
        <f aca="true" t="shared" si="29" ref="BR61:BS68">BP61*1.32</f>
        <v>19.14</v>
      </c>
      <c r="BS61" s="103">
        <f t="shared" si="29"/>
        <v>24.42</v>
      </c>
      <c r="BT61" s="16">
        <f aca="true" t="shared" si="30" ref="BT61:BT68">((BR61+BS61)/(BP61+BQ61)-1)</f>
        <v>0.32000000000000006</v>
      </c>
    </row>
    <row r="62" spans="1:72" ht="14.25">
      <c r="A62" s="3" t="s">
        <v>111</v>
      </c>
      <c r="B62" s="76"/>
      <c r="C62" s="76"/>
      <c r="D62" s="76"/>
      <c r="E62" s="76"/>
      <c r="F62" s="16"/>
      <c r="H62" s="79">
        <v>19.5</v>
      </c>
      <c r="I62" s="79">
        <v>24.5</v>
      </c>
      <c r="J62" s="79">
        <f t="shared" si="21"/>
        <v>26.130000000000003</v>
      </c>
      <c r="K62" s="79">
        <f t="shared" si="21"/>
        <v>32.830000000000005</v>
      </c>
      <c r="L62" s="16">
        <f t="shared" si="22"/>
        <v>0.3400000000000001</v>
      </c>
      <c r="N62" s="78">
        <v>16.25</v>
      </c>
      <c r="O62" s="78">
        <v>25</v>
      </c>
      <c r="P62" s="78">
        <v>21.93</v>
      </c>
      <c r="Q62" s="78">
        <v>33.74</v>
      </c>
      <c r="R62" s="16">
        <f t="shared" si="23"/>
        <v>0.34957575757575765</v>
      </c>
      <c r="T62" s="92">
        <v>25.955499999999997</v>
      </c>
      <c r="U62" s="92">
        <v>37.858</v>
      </c>
      <c r="V62" s="92">
        <v>34.96921688603868</v>
      </c>
      <c r="W62" s="92">
        <v>50.76035072750209</v>
      </c>
      <c r="X62" s="16">
        <f t="shared" si="24"/>
        <v>0.34343936022222255</v>
      </c>
      <c r="Z62" s="89">
        <v>12</v>
      </c>
      <c r="AA62" s="89">
        <v>14</v>
      </c>
      <c r="AB62" s="89">
        <v>16.32</v>
      </c>
      <c r="AC62" s="89">
        <v>19.04</v>
      </c>
      <c r="AD62" s="16">
        <f t="shared" si="25"/>
        <v>0.3599999999999999</v>
      </c>
      <c r="AF62" s="90"/>
      <c r="AG62" s="90"/>
      <c r="AH62" s="90"/>
      <c r="AI62" s="90"/>
      <c r="AJ62" s="16"/>
      <c r="AL62" s="91"/>
      <c r="AM62" s="91"/>
      <c r="AN62" s="91"/>
      <c r="AO62" s="91"/>
      <c r="AP62" s="16"/>
      <c r="AR62" s="95">
        <v>15</v>
      </c>
      <c r="AS62" s="95">
        <v>18</v>
      </c>
      <c r="AT62" s="95">
        <v>20.25</v>
      </c>
      <c r="AU62" s="95">
        <v>24.3</v>
      </c>
      <c r="AV62" s="16">
        <f t="shared" si="26"/>
        <v>0.34999999999999987</v>
      </c>
      <c r="AX62" s="99">
        <v>17.5</v>
      </c>
      <c r="AY62" s="99">
        <v>28</v>
      </c>
      <c r="AZ62" s="99">
        <v>24.33</v>
      </c>
      <c r="BA62" s="99">
        <v>38.92</v>
      </c>
      <c r="BB62" s="16">
        <f t="shared" si="27"/>
        <v>0.39010989010989006</v>
      </c>
      <c r="BD62" s="101">
        <v>25</v>
      </c>
      <c r="BE62" s="101">
        <v>27.75</v>
      </c>
      <c r="BF62" s="101">
        <v>33.875</v>
      </c>
      <c r="BG62" s="101">
        <v>37.60125</v>
      </c>
      <c r="BH62" s="16">
        <f t="shared" si="28"/>
        <v>0.35499999999999976</v>
      </c>
      <c r="BJ62" s="102">
        <v>11.845</v>
      </c>
      <c r="BK62" s="102">
        <v>34.07449999999999</v>
      </c>
      <c r="BL62" s="102">
        <v>16.583</v>
      </c>
      <c r="BM62" s="102">
        <v>47.70429999999999</v>
      </c>
      <c r="BN62" s="16">
        <v>0.4</v>
      </c>
      <c r="BP62" s="103">
        <v>18.5</v>
      </c>
      <c r="BQ62" s="103">
        <v>23.5</v>
      </c>
      <c r="BR62" s="103">
        <f t="shared" si="29"/>
        <v>24.42</v>
      </c>
      <c r="BS62" s="103">
        <f t="shared" si="29"/>
        <v>31.020000000000003</v>
      </c>
      <c r="BT62" s="16">
        <f t="shared" si="30"/>
        <v>0.32000000000000006</v>
      </c>
    </row>
    <row r="63" spans="1:72" ht="14.25">
      <c r="A63" s="3" t="s">
        <v>112</v>
      </c>
      <c r="B63" s="76"/>
      <c r="C63" s="76"/>
      <c r="D63" s="76"/>
      <c r="E63" s="76"/>
      <c r="F63" s="16"/>
      <c r="H63" s="79">
        <v>22.5</v>
      </c>
      <c r="I63" s="79">
        <v>27.5</v>
      </c>
      <c r="J63" s="79">
        <f t="shared" si="21"/>
        <v>30.150000000000002</v>
      </c>
      <c r="K63" s="79">
        <f t="shared" si="21"/>
        <v>36.85</v>
      </c>
      <c r="L63" s="16">
        <f t="shared" si="22"/>
        <v>0.3400000000000001</v>
      </c>
      <c r="N63" s="78">
        <v>20</v>
      </c>
      <c r="O63" s="78">
        <v>31</v>
      </c>
      <c r="P63" s="78">
        <v>26.99</v>
      </c>
      <c r="Q63" s="78">
        <v>41.83</v>
      </c>
      <c r="R63" s="16">
        <f t="shared" si="23"/>
        <v>0.3494117647058823</v>
      </c>
      <c r="T63" s="92">
        <v>28.692499999999995</v>
      </c>
      <c r="U63" s="92">
        <v>41.98649999999999</v>
      </c>
      <c r="V63" s="92">
        <v>38.600414812867946</v>
      </c>
      <c r="W63" s="92">
        <v>56.23766188603867</v>
      </c>
      <c r="X63" s="16">
        <f t="shared" si="24"/>
        <v>0.3418140706420101</v>
      </c>
      <c r="Z63" s="89">
        <v>14</v>
      </c>
      <c r="AA63" s="89">
        <v>16</v>
      </c>
      <c r="AB63" s="89">
        <v>19.04</v>
      </c>
      <c r="AC63" s="89">
        <v>21.76</v>
      </c>
      <c r="AD63" s="16">
        <f t="shared" si="25"/>
        <v>0.3599999999999999</v>
      </c>
      <c r="AF63" s="90"/>
      <c r="AG63" s="90"/>
      <c r="AH63" s="90"/>
      <c r="AI63" s="90"/>
      <c r="AJ63" s="16"/>
      <c r="AL63" s="91"/>
      <c r="AM63" s="91"/>
      <c r="AN63" s="91"/>
      <c r="AO63" s="91"/>
      <c r="AP63" s="16"/>
      <c r="AR63" s="95">
        <v>16</v>
      </c>
      <c r="AS63" s="95">
        <v>19</v>
      </c>
      <c r="AT63" s="95">
        <v>21.6</v>
      </c>
      <c r="AU63" s="95">
        <v>25.65</v>
      </c>
      <c r="AV63" s="16">
        <f t="shared" si="26"/>
        <v>0.3500000000000001</v>
      </c>
      <c r="AX63" s="99">
        <v>21.5</v>
      </c>
      <c r="AY63" s="99">
        <v>35</v>
      </c>
      <c r="AZ63" s="99">
        <v>29.88</v>
      </c>
      <c r="BA63" s="99">
        <v>48.65</v>
      </c>
      <c r="BB63" s="16">
        <f t="shared" si="27"/>
        <v>0.38991150442477873</v>
      </c>
      <c r="BD63" s="101">
        <v>28</v>
      </c>
      <c r="BE63" s="101">
        <v>32</v>
      </c>
      <c r="BF63" s="101">
        <v>37.94</v>
      </c>
      <c r="BG63" s="101">
        <v>43.36</v>
      </c>
      <c r="BH63" s="16">
        <f t="shared" si="28"/>
        <v>0.355</v>
      </c>
      <c r="BJ63" s="102">
        <v>12.875</v>
      </c>
      <c r="BK63" s="102">
        <v>41.74499999999999</v>
      </c>
      <c r="BL63" s="102">
        <v>18.025</v>
      </c>
      <c r="BM63" s="102">
        <v>58.442999999999984</v>
      </c>
      <c r="BN63" s="16">
        <v>0.4</v>
      </c>
      <c r="BP63" s="103">
        <v>23.5</v>
      </c>
      <c r="BQ63" s="103">
        <v>27.5</v>
      </c>
      <c r="BR63" s="103">
        <f t="shared" si="29"/>
        <v>31.020000000000003</v>
      </c>
      <c r="BS63" s="103">
        <f t="shared" si="29"/>
        <v>36.300000000000004</v>
      </c>
      <c r="BT63" s="16">
        <f t="shared" si="30"/>
        <v>0.32000000000000006</v>
      </c>
    </row>
    <row r="64" spans="1:72" ht="14.25">
      <c r="A64" s="3" t="s">
        <v>113</v>
      </c>
      <c r="B64" s="76"/>
      <c r="C64" s="76"/>
      <c r="D64" s="76"/>
      <c r="E64" s="76"/>
      <c r="F64" s="16"/>
      <c r="H64" s="79">
        <v>15.21</v>
      </c>
      <c r="I64" s="79">
        <v>19.22</v>
      </c>
      <c r="J64" s="79">
        <f t="shared" si="21"/>
        <v>20.381400000000003</v>
      </c>
      <c r="K64" s="79">
        <f t="shared" si="21"/>
        <v>25.7548</v>
      </c>
      <c r="L64" s="16">
        <f t="shared" si="22"/>
        <v>0.3400000000000001</v>
      </c>
      <c r="N64" s="78">
        <v>12.5</v>
      </c>
      <c r="O64" s="78">
        <v>20.5</v>
      </c>
      <c r="P64" s="78">
        <v>16.87</v>
      </c>
      <c r="Q64" s="78">
        <v>27.66</v>
      </c>
      <c r="R64" s="16">
        <f t="shared" si="23"/>
        <v>0.34939393939393937</v>
      </c>
      <c r="T64" s="92">
        <v>24.9665</v>
      </c>
      <c r="U64" s="92">
        <v>35.3395</v>
      </c>
      <c r="V64" s="92">
        <v>33.65710334945332</v>
      </c>
      <c r="W64" s="92">
        <v>47.419038349453324</v>
      </c>
      <c r="X64" s="16">
        <f t="shared" si="24"/>
        <v>0.34441252444046433</v>
      </c>
      <c r="Z64" s="89">
        <v>12</v>
      </c>
      <c r="AA64" s="89">
        <v>14</v>
      </c>
      <c r="AB64" s="89">
        <v>16.32</v>
      </c>
      <c r="AC64" s="89">
        <v>19.04</v>
      </c>
      <c r="AD64" s="16">
        <f t="shared" si="25"/>
        <v>0.3599999999999999</v>
      </c>
      <c r="AF64" s="90"/>
      <c r="AG64" s="90"/>
      <c r="AH64" s="90"/>
      <c r="AI64" s="90"/>
      <c r="AJ64" s="16"/>
      <c r="AL64" s="91"/>
      <c r="AM64" s="91"/>
      <c r="AN64" s="91"/>
      <c r="AO64" s="91"/>
      <c r="AP64" s="16"/>
      <c r="AR64" s="95">
        <v>16</v>
      </c>
      <c r="AS64" s="95">
        <v>18.5</v>
      </c>
      <c r="AT64" s="95">
        <v>21.6</v>
      </c>
      <c r="AU64" s="95">
        <v>24.98</v>
      </c>
      <c r="AV64" s="16">
        <f t="shared" si="26"/>
        <v>0.35014492753623183</v>
      </c>
      <c r="AX64" s="99">
        <v>15.3</v>
      </c>
      <c r="AY64" s="99">
        <v>24</v>
      </c>
      <c r="AZ64" s="99">
        <v>21.27</v>
      </c>
      <c r="BA64" s="99">
        <v>33.36</v>
      </c>
      <c r="BB64" s="16">
        <f t="shared" si="27"/>
        <v>0.3900763358778625</v>
      </c>
      <c r="BD64" s="101">
        <v>14</v>
      </c>
      <c r="BE64" s="101">
        <v>20.8</v>
      </c>
      <c r="BF64" s="101">
        <v>18.97</v>
      </c>
      <c r="BG64" s="101">
        <v>28.184</v>
      </c>
      <c r="BH64" s="16">
        <f t="shared" si="28"/>
        <v>0.355</v>
      </c>
      <c r="BJ64" s="102">
        <v>12.36</v>
      </c>
      <c r="BK64" s="102">
        <v>29.7505</v>
      </c>
      <c r="BL64" s="102">
        <v>17.304</v>
      </c>
      <c r="BM64" s="102">
        <v>41.65069999999999</v>
      </c>
      <c r="BN64" s="16">
        <v>0.4</v>
      </c>
      <c r="BP64" s="103">
        <v>14.5</v>
      </c>
      <c r="BQ64" s="103">
        <v>18.5</v>
      </c>
      <c r="BR64" s="103">
        <f t="shared" si="29"/>
        <v>19.14</v>
      </c>
      <c r="BS64" s="103">
        <f t="shared" si="29"/>
        <v>24.42</v>
      </c>
      <c r="BT64" s="16">
        <f t="shared" si="30"/>
        <v>0.32000000000000006</v>
      </c>
    </row>
    <row r="65" spans="1:72" ht="14.25">
      <c r="A65" s="3" t="s">
        <v>114</v>
      </c>
      <c r="B65" s="76"/>
      <c r="C65" s="76"/>
      <c r="D65" s="76"/>
      <c r="E65" s="76"/>
      <c r="F65" s="16"/>
      <c r="H65" s="79">
        <v>17.41</v>
      </c>
      <c r="I65" s="79">
        <v>22.15</v>
      </c>
      <c r="J65" s="79">
        <f t="shared" si="21"/>
        <v>23.329400000000003</v>
      </c>
      <c r="K65" s="79">
        <f t="shared" si="21"/>
        <v>29.681</v>
      </c>
      <c r="L65" s="16">
        <f t="shared" si="22"/>
        <v>0.3400000000000001</v>
      </c>
      <c r="N65" s="78">
        <v>15.75</v>
      </c>
      <c r="O65" s="78">
        <v>23.5</v>
      </c>
      <c r="P65" s="78">
        <v>21.25</v>
      </c>
      <c r="Q65" s="78">
        <v>31.71</v>
      </c>
      <c r="R65" s="16">
        <f t="shared" si="23"/>
        <v>0.3492993630573249</v>
      </c>
      <c r="T65" s="92">
        <v>27.7955</v>
      </c>
      <c r="U65" s="92">
        <v>39.5025</v>
      </c>
      <c r="V65" s="92">
        <v>37.41035834945332</v>
      </c>
      <c r="W65" s="92">
        <v>52.942120910428926</v>
      </c>
      <c r="X65" s="16">
        <f t="shared" si="24"/>
        <v>0.3425730223763297</v>
      </c>
      <c r="Z65" s="89">
        <v>14</v>
      </c>
      <c r="AA65" s="89">
        <v>16</v>
      </c>
      <c r="AB65" s="89">
        <v>19.04</v>
      </c>
      <c r="AC65" s="89">
        <v>21.76</v>
      </c>
      <c r="AD65" s="16">
        <f t="shared" si="25"/>
        <v>0.3599999999999999</v>
      </c>
      <c r="AF65" s="90"/>
      <c r="AG65" s="90"/>
      <c r="AH65" s="90"/>
      <c r="AI65" s="90"/>
      <c r="AJ65" s="16"/>
      <c r="AL65" s="91"/>
      <c r="AM65" s="91"/>
      <c r="AN65" s="91"/>
      <c r="AO65" s="91"/>
      <c r="AP65" s="16"/>
      <c r="AR65" s="95">
        <v>17.5</v>
      </c>
      <c r="AS65" s="95">
        <v>19.5</v>
      </c>
      <c r="AT65" s="95">
        <v>23.63</v>
      </c>
      <c r="AU65" s="95">
        <v>26.33</v>
      </c>
      <c r="AV65" s="16">
        <f t="shared" si="26"/>
        <v>0.35027027027027</v>
      </c>
      <c r="AX65" s="99">
        <v>17.5</v>
      </c>
      <c r="AY65" s="99">
        <v>28</v>
      </c>
      <c r="AZ65" s="99">
        <v>24.33</v>
      </c>
      <c r="BA65" s="99">
        <v>38.92</v>
      </c>
      <c r="BB65" s="16">
        <f t="shared" si="27"/>
        <v>0.39010989010989006</v>
      </c>
      <c r="BD65" s="101">
        <v>16.5</v>
      </c>
      <c r="BE65" s="101">
        <v>26</v>
      </c>
      <c r="BF65" s="101">
        <v>22.357499999999998</v>
      </c>
      <c r="BG65" s="101">
        <v>35.23</v>
      </c>
      <c r="BH65" s="16">
        <f t="shared" si="28"/>
        <v>0.35499999999999976</v>
      </c>
      <c r="BJ65" s="102">
        <v>13.39</v>
      </c>
      <c r="BK65" s="102">
        <v>34.07449999999999</v>
      </c>
      <c r="BL65" s="102">
        <v>18.746</v>
      </c>
      <c r="BM65" s="102">
        <v>47.70429999999999</v>
      </c>
      <c r="BN65" s="16">
        <v>0.4</v>
      </c>
      <c r="BP65" s="103">
        <v>18.5</v>
      </c>
      <c r="BQ65" s="103">
        <v>23.5</v>
      </c>
      <c r="BR65" s="103">
        <f t="shared" si="29"/>
        <v>24.42</v>
      </c>
      <c r="BS65" s="103">
        <f t="shared" si="29"/>
        <v>31.020000000000003</v>
      </c>
      <c r="BT65" s="16">
        <f t="shared" si="30"/>
        <v>0.32000000000000006</v>
      </c>
    </row>
    <row r="66" spans="1:72" ht="14.25">
      <c r="A66" s="3" t="s">
        <v>115</v>
      </c>
      <c r="B66" s="76"/>
      <c r="C66" s="76"/>
      <c r="D66" s="76"/>
      <c r="E66" s="76"/>
      <c r="F66" s="16"/>
      <c r="H66" s="79">
        <v>19.93</v>
      </c>
      <c r="I66" s="79">
        <v>27</v>
      </c>
      <c r="J66" s="79">
        <f t="shared" si="21"/>
        <v>26.706200000000003</v>
      </c>
      <c r="K66" s="79">
        <f t="shared" si="21"/>
        <v>36.18</v>
      </c>
      <c r="L66" s="16">
        <f t="shared" si="22"/>
        <v>0.3400000000000001</v>
      </c>
      <c r="N66" s="78">
        <v>18</v>
      </c>
      <c r="O66" s="78">
        <v>27</v>
      </c>
      <c r="P66" s="78">
        <v>24.29</v>
      </c>
      <c r="Q66" s="78">
        <v>36.44</v>
      </c>
      <c r="R66" s="16">
        <f t="shared" si="23"/>
        <v>0.3495555555555554</v>
      </c>
      <c r="T66" s="92">
        <v>30.566999999999997</v>
      </c>
      <c r="U66" s="92">
        <v>43.55049999999999</v>
      </c>
      <c r="V66" s="92">
        <v>41.08732767872161</v>
      </c>
      <c r="W66" s="92">
        <v>58.312632129941115</v>
      </c>
      <c r="X66" s="16">
        <f t="shared" si="24"/>
        <v>0.3411132297859847</v>
      </c>
      <c r="Z66" s="89">
        <v>16</v>
      </c>
      <c r="AA66" s="89">
        <v>18</v>
      </c>
      <c r="AB66" s="89">
        <v>21.76</v>
      </c>
      <c r="AC66" s="89">
        <v>24.48</v>
      </c>
      <c r="AD66" s="16">
        <f t="shared" si="25"/>
        <v>0.3600000000000001</v>
      </c>
      <c r="AF66" s="90"/>
      <c r="AG66" s="90"/>
      <c r="AH66" s="90"/>
      <c r="AI66" s="90"/>
      <c r="AJ66" s="16"/>
      <c r="AL66" s="91"/>
      <c r="AM66" s="91"/>
      <c r="AN66" s="91"/>
      <c r="AO66" s="91"/>
      <c r="AP66" s="16"/>
      <c r="AR66" s="95">
        <v>18.5</v>
      </c>
      <c r="AS66" s="95">
        <v>21.5</v>
      </c>
      <c r="AT66" s="95">
        <v>24.98</v>
      </c>
      <c r="AU66" s="95">
        <v>29.03</v>
      </c>
      <c r="AV66" s="16">
        <f t="shared" si="26"/>
        <v>0.3502500000000002</v>
      </c>
      <c r="AX66" s="99">
        <v>20</v>
      </c>
      <c r="AY66" s="99">
        <v>30</v>
      </c>
      <c r="AZ66" s="99">
        <v>27.8</v>
      </c>
      <c r="BA66" s="99">
        <v>41.7</v>
      </c>
      <c r="BB66" s="16">
        <f t="shared" si="27"/>
        <v>0.3899999999999999</v>
      </c>
      <c r="BD66" s="101">
        <v>19</v>
      </c>
      <c r="BE66" s="101">
        <v>31</v>
      </c>
      <c r="BF66" s="101">
        <v>25.745</v>
      </c>
      <c r="BG66" s="101">
        <v>42.005</v>
      </c>
      <c r="BH66" s="16">
        <f t="shared" si="28"/>
        <v>0.355</v>
      </c>
      <c r="BJ66" s="102">
        <v>14.42</v>
      </c>
      <c r="BK66" s="102">
        <v>39.007999999999996</v>
      </c>
      <c r="BL66" s="102">
        <v>20.188</v>
      </c>
      <c r="BM66" s="102">
        <v>54.61119999999999</v>
      </c>
      <c r="BN66" s="16">
        <v>0.4</v>
      </c>
      <c r="BP66" s="103">
        <v>23.5</v>
      </c>
      <c r="BQ66" s="103">
        <v>27.5</v>
      </c>
      <c r="BR66" s="103">
        <f t="shared" si="29"/>
        <v>31.020000000000003</v>
      </c>
      <c r="BS66" s="103">
        <f t="shared" si="29"/>
        <v>36.300000000000004</v>
      </c>
      <c r="BT66" s="16">
        <f t="shared" si="30"/>
        <v>0.32000000000000006</v>
      </c>
    </row>
    <row r="67" spans="1:72" ht="14.25">
      <c r="A67" s="3" t="s">
        <v>116</v>
      </c>
      <c r="B67" s="76"/>
      <c r="C67" s="76"/>
      <c r="D67" s="76"/>
      <c r="E67" s="76"/>
      <c r="F67" s="16"/>
      <c r="H67" s="79">
        <v>22.83</v>
      </c>
      <c r="I67" s="79">
        <v>29.35</v>
      </c>
      <c r="J67" s="79">
        <f t="shared" si="21"/>
        <v>30.5922</v>
      </c>
      <c r="K67" s="79">
        <f t="shared" si="21"/>
        <v>39.32900000000001</v>
      </c>
      <c r="L67" s="16">
        <f t="shared" si="22"/>
        <v>0.3400000000000001</v>
      </c>
      <c r="N67" s="78">
        <v>21</v>
      </c>
      <c r="O67" s="78">
        <v>31.5</v>
      </c>
      <c r="P67" s="78">
        <v>28.34</v>
      </c>
      <c r="Q67" s="78">
        <v>42.51</v>
      </c>
      <c r="R67" s="16">
        <f t="shared" si="23"/>
        <v>0.34952380952380935</v>
      </c>
      <c r="T67" s="92">
        <v>34.361999999999995</v>
      </c>
      <c r="U67" s="92">
        <v>49.070499999999996</v>
      </c>
      <c r="V67" s="92">
        <v>46.12218194701428</v>
      </c>
      <c r="W67" s="92">
        <v>65.63605652018502</v>
      </c>
      <c r="X67" s="16">
        <f t="shared" si="24"/>
        <v>0.3395048508338996</v>
      </c>
      <c r="Z67" s="89">
        <v>18</v>
      </c>
      <c r="AA67" s="89">
        <v>20</v>
      </c>
      <c r="AB67" s="89">
        <v>24.48</v>
      </c>
      <c r="AC67" s="89">
        <v>27.2</v>
      </c>
      <c r="AD67" s="16">
        <f t="shared" si="25"/>
        <v>0.3600000000000001</v>
      </c>
      <c r="AF67" s="90"/>
      <c r="AG67" s="90"/>
      <c r="AH67" s="90"/>
      <c r="AI67" s="90"/>
      <c r="AJ67" s="16"/>
      <c r="AL67" s="91"/>
      <c r="AM67" s="91"/>
      <c r="AN67" s="91"/>
      <c r="AO67" s="91"/>
      <c r="AP67" s="16"/>
      <c r="AR67" s="95">
        <v>20</v>
      </c>
      <c r="AS67" s="95">
        <v>24</v>
      </c>
      <c r="AT67" s="95">
        <v>27</v>
      </c>
      <c r="AU67" s="95">
        <v>32.4</v>
      </c>
      <c r="AV67" s="16">
        <f t="shared" si="26"/>
        <v>0.34999999999999987</v>
      </c>
      <c r="AX67" s="99">
        <v>23</v>
      </c>
      <c r="AY67" s="99">
        <v>35</v>
      </c>
      <c r="AZ67" s="99">
        <v>31.97</v>
      </c>
      <c r="BA67" s="99">
        <v>48.65</v>
      </c>
      <c r="BB67" s="16">
        <f t="shared" si="27"/>
        <v>0.3900000000000001</v>
      </c>
      <c r="BD67" s="101">
        <v>24</v>
      </c>
      <c r="BE67" s="101">
        <v>36</v>
      </c>
      <c r="BF67" s="101">
        <v>32.519999999999996</v>
      </c>
      <c r="BG67" s="101">
        <v>48.78</v>
      </c>
      <c r="BH67" s="16">
        <f t="shared" si="28"/>
        <v>0.355</v>
      </c>
      <c r="BJ67" s="102">
        <v>15.450000000000001</v>
      </c>
      <c r="BK67" s="102">
        <v>44.65449999999999</v>
      </c>
      <c r="BL67" s="102">
        <v>21.63</v>
      </c>
      <c r="BM67" s="102">
        <v>62.51629999999999</v>
      </c>
      <c r="BN67" s="16">
        <v>0.4</v>
      </c>
      <c r="BP67" s="103">
        <v>27.5</v>
      </c>
      <c r="BQ67" s="103">
        <v>31.5</v>
      </c>
      <c r="BR67" s="103">
        <f t="shared" si="29"/>
        <v>36.300000000000004</v>
      </c>
      <c r="BS67" s="103">
        <f t="shared" si="29"/>
        <v>41.580000000000005</v>
      </c>
      <c r="BT67" s="16">
        <f t="shared" si="30"/>
        <v>0.32000000000000006</v>
      </c>
    </row>
    <row r="68" spans="1:72" ht="14.25">
      <c r="A68" s="3" t="s">
        <v>117</v>
      </c>
      <c r="B68" s="76"/>
      <c r="C68" s="76"/>
      <c r="D68" s="76"/>
      <c r="E68" s="76"/>
      <c r="F68" s="16"/>
      <c r="H68" s="79">
        <v>25.5</v>
      </c>
      <c r="I68" s="79">
        <v>30.23</v>
      </c>
      <c r="J68" s="79">
        <f t="shared" si="21"/>
        <v>34.17</v>
      </c>
      <c r="K68" s="79">
        <f t="shared" si="21"/>
        <v>40.5082</v>
      </c>
      <c r="L68" s="16">
        <f t="shared" si="22"/>
        <v>0.3400000000000001</v>
      </c>
      <c r="N68" s="78">
        <v>24.25</v>
      </c>
      <c r="O68" s="78">
        <v>36</v>
      </c>
      <c r="P68" s="78">
        <v>32.73</v>
      </c>
      <c r="Q68" s="78">
        <v>48.58</v>
      </c>
      <c r="R68" s="16">
        <f t="shared" si="23"/>
        <v>0.34954356846473034</v>
      </c>
      <c r="T68" s="92">
        <v>38.3525</v>
      </c>
      <c r="U68" s="92">
        <v>54.820499999999996</v>
      </c>
      <c r="V68" s="92">
        <v>51.416407495794786</v>
      </c>
      <c r="W68" s="92">
        <v>73.26462359335575</v>
      </c>
      <c r="X68" s="16">
        <f t="shared" si="24"/>
        <v>0.3381669699285259</v>
      </c>
      <c r="Z68" s="89">
        <v>20</v>
      </c>
      <c r="AA68" s="89">
        <v>22</v>
      </c>
      <c r="AB68" s="89">
        <v>27.2</v>
      </c>
      <c r="AC68" s="89">
        <v>29.92</v>
      </c>
      <c r="AD68" s="16">
        <f t="shared" si="25"/>
        <v>0.3600000000000001</v>
      </c>
      <c r="AF68" s="90"/>
      <c r="AG68" s="90"/>
      <c r="AH68" s="90"/>
      <c r="AI68" s="90"/>
      <c r="AJ68" s="16"/>
      <c r="AL68" s="91"/>
      <c r="AM68" s="91"/>
      <c r="AN68" s="91"/>
      <c r="AO68" s="91"/>
      <c r="AP68" s="16"/>
      <c r="AR68" s="95">
        <v>22.5</v>
      </c>
      <c r="AS68" s="95">
        <v>26.5</v>
      </c>
      <c r="AT68" s="95">
        <v>30.38</v>
      </c>
      <c r="AU68" s="95">
        <v>35.78</v>
      </c>
      <c r="AV68" s="16">
        <f t="shared" si="26"/>
        <v>0.35020408163265304</v>
      </c>
      <c r="AX68" s="99">
        <v>27</v>
      </c>
      <c r="AY68" s="99">
        <v>40</v>
      </c>
      <c r="AZ68" s="99">
        <v>37.53</v>
      </c>
      <c r="BA68" s="99">
        <v>55.6</v>
      </c>
      <c r="BB68" s="16">
        <f t="shared" si="27"/>
        <v>0.3899999999999999</v>
      </c>
      <c r="BD68" s="101">
        <v>26</v>
      </c>
      <c r="BE68" s="101">
        <v>39</v>
      </c>
      <c r="BF68" s="101">
        <v>35.23</v>
      </c>
      <c r="BG68" s="101">
        <v>52.845</v>
      </c>
      <c r="BH68" s="16">
        <f t="shared" si="28"/>
        <v>0.35499999999999976</v>
      </c>
      <c r="BJ68" s="102">
        <v>16.48</v>
      </c>
      <c r="BK68" s="102">
        <v>51.129</v>
      </c>
      <c r="BL68" s="102">
        <v>23.072</v>
      </c>
      <c r="BM68" s="102">
        <v>71.58059999999999</v>
      </c>
      <c r="BN68" s="16">
        <v>0.4</v>
      </c>
      <c r="BP68" s="103">
        <v>31.5</v>
      </c>
      <c r="BQ68" s="103">
        <v>34.5</v>
      </c>
      <c r="BR68" s="103">
        <f t="shared" si="29"/>
        <v>41.580000000000005</v>
      </c>
      <c r="BS68" s="103">
        <f t="shared" si="29"/>
        <v>45.54</v>
      </c>
      <c r="BT68" s="16">
        <f t="shared" si="30"/>
        <v>0.32000000000000006</v>
      </c>
    </row>
    <row r="69" spans="1:72" ht="14.25">
      <c r="A69" s="4" t="s">
        <v>118</v>
      </c>
      <c r="B69" s="168"/>
      <c r="C69" s="169"/>
      <c r="D69" s="169"/>
      <c r="E69" s="169"/>
      <c r="F69" s="170"/>
      <c r="H69" s="168"/>
      <c r="I69" s="169"/>
      <c r="J69" s="169"/>
      <c r="K69" s="169"/>
      <c r="L69" s="170"/>
      <c r="N69" s="168"/>
      <c r="O69" s="169"/>
      <c r="P69" s="169"/>
      <c r="Q69" s="169"/>
      <c r="R69" s="170"/>
      <c r="T69" s="168"/>
      <c r="U69" s="169"/>
      <c r="V69" s="169"/>
      <c r="W69" s="169"/>
      <c r="X69" s="170"/>
      <c r="Z69" s="168"/>
      <c r="AA69" s="169"/>
      <c r="AB69" s="169"/>
      <c r="AC69" s="169"/>
      <c r="AD69" s="170"/>
      <c r="AF69" s="168"/>
      <c r="AG69" s="169"/>
      <c r="AH69" s="169"/>
      <c r="AI69" s="169"/>
      <c r="AJ69" s="170"/>
      <c r="AL69" s="168"/>
      <c r="AM69" s="169"/>
      <c r="AN69" s="169"/>
      <c r="AO69" s="169"/>
      <c r="AP69" s="170"/>
      <c r="AR69" s="168"/>
      <c r="AS69" s="169"/>
      <c r="AT69" s="169"/>
      <c r="AU69" s="169"/>
      <c r="AV69" s="170"/>
      <c r="AX69" s="168"/>
      <c r="AY69" s="169"/>
      <c r="AZ69" s="169"/>
      <c r="BA69" s="169"/>
      <c r="BB69" s="170"/>
      <c r="BD69" s="168"/>
      <c r="BE69" s="169"/>
      <c r="BF69" s="169"/>
      <c r="BG69" s="169"/>
      <c r="BH69" s="170"/>
      <c r="BJ69" s="168"/>
      <c r="BK69" s="169"/>
      <c r="BL69" s="169"/>
      <c r="BM69" s="169"/>
      <c r="BN69" s="170"/>
      <c r="BP69" s="168"/>
      <c r="BQ69" s="169"/>
      <c r="BR69" s="169"/>
      <c r="BS69" s="169"/>
      <c r="BT69" s="170"/>
    </row>
    <row r="70" spans="1:72" ht="14.25">
      <c r="A70" s="4" t="s">
        <v>119</v>
      </c>
      <c r="B70" s="168"/>
      <c r="C70" s="169"/>
      <c r="D70" s="169"/>
      <c r="E70" s="169"/>
      <c r="F70" s="170"/>
      <c r="H70" s="168"/>
      <c r="I70" s="169"/>
      <c r="J70" s="169"/>
      <c r="K70" s="169"/>
      <c r="L70" s="170"/>
      <c r="N70" s="168"/>
      <c r="O70" s="169"/>
      <c r="P70" s="169"/>
      <c r="Q70" s="169"/>
      <c r="R70" s="170"/>
      <c r="T70" s="168"/>
      <c r="U70" s="169"/>
      <c r="V70" s="169"/>
      <c r="W70" s="169"/>
      <c r="X70" s="170"/>
      <c r="Z70" s="168"/>
      <c r="AA70" s="169"/>
      <c r="AB70" s="169"/>
      <c r="AC70" s="169"/>
      <c r="AD70" s="170"/>
      <c r="AF70" s="168"/>
      <c r="AG70" s="169"/>
      <c r="AH70" s="169"/>
      <c r="AI70" s="169"/>
      <c r="AJ70" s="170"/>
      <c r="AL70" s="168"/>
      <c r="AM70" s="169"/>
      <c r="AN70" s="169"/>
      <c r="AO70" s="169"/>
      <c r="AP70" s="170"/>
      <c r="AR70" s="168"/>
      <c r="AS70" s="169"/>
      <c r="AT70" s="169"/>
      <c r="AU70" s="169"/>
      <c r="AV70" s="170"/>
      <c r="AX70" s="168"/>
      <c r="AY70" s="169"/>
      <c r="AZ70" s="169"/>
      <c r="BA70" s="169"/>
      <c r="BB70" s="170"/>
      <c r="BD70" s="168"/>
      <c r="BE70" s="169"/>
      <c r="BF70" s="169"/>
      <c r="BG70" s="169"/>
      <c r="BH70" s="170"/>
      <c r="BJ70" s="168"/>
      <c r="BK70" s="169"/>
      <c r="BL70" s="169"/>
      <c r="BM70" s="169"/>
      <c r="BN70" s="170"/>
      <c r="BP70" s="168"/>
      <c r="BQ70" s="169"/>
      <c r="BR70" s="169"/>
      <c r="BS70" s="169"/>
      <c r="BT70" s="170"/>
    </row>
    <row r="71" spans="1:72" ht="14.25">
      <c r="A71" s="6" t="s">
        <v>120</v>
      </c>
      <c r="B71" s="76"/>
      <c r="C71" s="76"/>
      <c r="D71" s="76"/>
      <c r="E71" s="76"/>
      <c r="F71" s="16"/>
      <c r="H71" s="79">
        <v>10</v>
      </c>
      <c r="I71" s="79">
        <v>12</v>
      </c>
      <c r="J71" s="79">
        <f>H71*1.34</f>
        <v>13.4</v>
      </c>
      <c r="K71" s="79">
        <f>I71*1.34</f>
        <v>16.080000000000002</v>
      </c>
      <c r="L71" s="16">
        <f>((J71+K71)/(H71+I71)-1)</f>
        <v>0.3400000000000001</v>
      </c>
      <c r="N71" s="78">
        <v>9.5</v>
      </c>
      <c r="O71" s="78">
        <v>13</v>
      </c>
      <c r="P71" s="78">
        <v>12.82</v>
      </c>
      <c r="Q71" s="78">
        <v>17.54</v>
      </c>
      <c r="R71" s="16">
        <f>((P71+Q71)/(N71+O71)-1)</f>
        <v>0.3493333333333333</v>
      </c>
      <c r="T71" s="92">
        <v>24.1</v>
      </c>
      <c r="U71" s="92">
        <v>33.3</v>
      </c>
      <c r="V71" s="92">
        <v>32.51</v>
      </c>
      <c r="W71" s="92">
        <v>44.72</v>
      </c>
      <c r="X71" s="16">
        <f>((V71+W71)/(T71+U71)-1)</f>
        <v>0.34547038327526125</v>
      </c>
      <c r="Z71" s="89">
        <v>10</v>
      </c>
      <c r="AA71" s="89">
        <v>11</v>
      </c>
      <c r="AB71" s="89">
        <v>13.6</v>
      </c>
      <c r="AC71" s="89">
        <v>14.96</v>
      </c>
      <c r="AD71" s="16">
        <f>((AB71+AC71)/(Z71+AA71)-1)</f>
        <v>0.3600000000000001</v>
      </c>
      <c r="AF71" s="90"/>
      <c r="AG71" s="90"/>
      <c r="AH71" s="90"/>
      <c r="AI71" s="90"/>
      <c r="AJ71" s="16"/>
      <c r="AL71" s="91">
        <v>12</v>
      </c>
      <c r="AM71" s="91">
        <v>15.5</v>
      </c>
      <c r="AN71" s="91">
        <f>AL71*1.35</f>
        <v>16.200000000000003</v>
      </c>
      <c r="AO71" s="91">
        <f>AM71*1.35</f>
        <v>20.925</v>
      </c>
      <c r="AP71" s="16">
        <f>((AN71+AO71)/(AL71+AM71)-1)</f>
        <v>0.3500000000000001</v>
      </c>
      <c r="AR71" s="95">
        <v>12.5</v>
      </c>
      <c r="AS71" s="95">
        <v>14.75</v>
      </c>
      <c r="AT71" s="95">
        <v>16.88</v>
      </c>
      <c r="AU71" s="95">
        <v>19.91</v>
      </c>
      <c r="AV71" s="16">
        <f>((AT71+AU71)/(AR71+AS71)-1)</f>
        <v>0.35009174311926605</v>
      </c>
      <c r="AX71" s="99">
        <v>9</v>
      </c>
      <c r="AY71" s="99">
        <v>13.5</v>
      </c>
      <c r="AZ71" s="99">
        <v>12.51</v>
      </c>
      <c r="BA71" s="99">
        <v>18.76</v>
      </c>
      <c r="BB71" s="16">
        <f>((AZ71+BA71)/(AX71+AY71)-1)</f>
        <v>0.389777777777778</v>
      </c>
      <c r="BD71" s="101">
        <v>12</v>
      </c>
      <c r="BE71" s="101">
        <v>16</v>
      </c>
      <c r="BF71" s="101">
        <v>16.259999999999998</v>
      </c>
      <c r="BG71" s="101">
        <v>21.68</v>
      </c>
      <c r="BH71" s="16">
        <f>((BF71+BG71)/(BD71+BE71)-1)</f>
        <v>0.355</v>
      </c>
      <c r="BJ71" s="102">
        <v>8.9301</v>
      </c>
      <c r="BK71" s="102">
        <v>14.179499999999999</v>
      </c>
      <c r="BL71" s="102">
        <v>12.502139999999999</v>
      </c>
      <c r="BM71" s="102">
        <v>19.8513</v>
      </c>
      <c r="BN71" s="16">
        <v>0.4</v>
      </c>
      <c r="BP71" s="103">
        <v>11.5</v>
      </c>
      <c r="BQ71" s="103">
        <v>15.5</v>
      </c>
      <c r="BR71" s="103">
        <f>BP71*1.32</f>
        <v>15.180000000000001</v>
      </c>
      <c r="BS71" s="103">
        <f>BQ71*1.32</f>
        <v>20.46</v>
      </c>
      <c r="BT71" s="16">
        <f>((BR71+BS71)/(BP71+BQ71)-1)</f>
        <v>0.32000000000000006</v>
      </c>
    </row>
    <row r="72" spans="1:72" ht="14.25">
      <c r="A72" s="4" t="s">
        <v>121</v>
      </c>
      <c r="B72" s="168"/>
      <c r="C72" s="169"/>
      <c r="D72" s="169"/>
      <c r="E72" s="169"/>
      <c r="F72" s="170"/>
      <c r="H72" s="168"/>
      <c r="I72" s="169"/>
      <c r="J72" s="169"/>
      <c r="K72" s="169"/>
      <c r="L72" s="170"/>
      <c r="N72" s="168"/>
      <c r="O72" s="169"/>
      <c r="P72" s="169"/>
      <c r="Q72" s="169"/>
      <c r="R72" s="170"/>
      <c r="T72" s="168"/>
      <c r="U72" s="169"/>
      <c r="V72" s="169"/>
      <c r="W72" s="169"/>
      <c r="X72" s="170"/>
      <c r="Z72" s="168"/>
      <c r="AA72" s="169"/>
      <c r="AB72" s="169"/>
      <c r="AC72" s="169"/>
      <c r="AD72" s="170"/>
      <c r="AF72" s="168"/>
      <c r="AG72" s="169"/>
      <c r="AH72" s="169"/>
      <c r="AI72" s="169"/>
      <c r="AJ72" s="170"/>
      <c r="AL72" s="168"/>
      <c r="AM72" s="169"/>
      <c r="AN72" s="169"/>
      <c r="AO72" s="169"/>
      <c r="AP72" s="170"/>
      <c r="AR72" s="168"/>
      <c r="AS72" s="169"/>
      <c r="AT72" s="169"/>
      <c r="AU72" s="169"/>
      <c r="AV72" s="170"/>
      <c r="AX72" s="168"/>
      <c r="AY72" s="169"/>
      <c r="AZ72" s="169"/>
      <c r="BA72" s="169"/>
      <c r="BB72" s="170"/>
      <c r="BD72" s="168"/>
      <c r="BE72" s="169"/>
      <c r="BF72" s="169"/>
      <c r="BG72" s="169"/>
      <c r="BH72" s="170"/>
      <c r="BJ72" s="168"/>
      <c r="BK72" s="169"/>
      <c r="BL72" s="169"/>
      <c r="BM72" s="169"/>
      <c r="BN72" s="170"/>
      <c r="BP72" s="168"/>
      <c r="BQ72" s="169"/>
      <c r="BR72" s="169"/>
      <c r="BS72" s="169"/>
      <c r="BT72" s="170"/>
    </row>
    <row r="73" spans="1:72" ht="14.25">
      <c r="A73" s="6" t="s">
        <v>122</v>
      </c>
      <c r="B73" s="76"/>
      <c r="C73" s="76"/>
      <c r="D73" s="76"/>
      <c r="E73" s="76"/>
      <c r="F73" s="16"/>
      <c r="H73" s="79">
        <v>10</v>
      </c>
      <c r="I73" s="79">
        <v>12</v>
      </c>
      <c r="J73" s="79">
        <f>H73*1.34</f>
        <v>13.4</v>
      </c>
      <c r="K73" s="79">
        <f>I73*1.34</f>
        <v>16.080000000000002</v>
      </c>
      <c r="L73" s="16">
        <f>((J73+K73)/(H73+I73)-1)</f>
        <v>0.3400000000000001</v>
      </c>
      <c r="N73" s="78">
        <v>8.5</v>
      </c>
      <c r="O73" s="78">
        <v>12.5</v>
      </c>
      <c r="P73" s="78">
        <v>11.47</v>
      </c>
      <c r="Q73" s="78">
        <v>16.87</v>
      </c>
      <c r="R73" s="16">
        <f>((P73+Q73)/(N73+O73)-1)</f>
        <v>0.3495238095238098</v>
      </c>
      <c r="T73" s="92">
        <v>12.48</v>
      </c>
      <c r="U73" s="92">
        <v>16.45</v>
      </c>
      <c r="V73" s="92">
        <v>17.05</v>
      </c>
      <c r="W73" s="92">
        <v>22.33</v>
      </c>
      <c r="X73" s="16">
        <f>((V73+W73)/(T73+U73)-1)</f>
        <v>0.3612167300380227</v>
      </c>
      <c r="Z73" s="89">
        <v>10</v>
      </c>
      <c r="AA73" s="89">
        <v>13</v>
      </c>
      <c r="AB73" s="89">
        <v>13.6</v>
      </c>
      <c r="AC73" s="89">
        <v>17.68</v>
      </c>
      <c r="AD73" s="16">
        <f>((AB73+AC73)/(Z73+AA73)-1)</f>
        <v>0.3600000000000001</v>
      </c>
      <c r="AF73" s="90"/>
      <c r="AG73" s="90"/>
      <c r="AH73" s="90"/>
      <c r="AI73" s="90"/>
      <c r="AJ73" s="16"/>
      <c r="AL73" s="91">
        <v>8.8</v>
      </c>
      <c r="AM73" s="91">
        <v>10.82</v>
      </c>
      <c r="AN73" s="91">
        <f>AL73*1.35</f>
        <v>11.880000000000003</v>
      </c>
      <c r="AO73" s="91">
        <f>AM73*1.35</f>
        <v>14.607000000000001</v>
      </c>
      <c r="AP73" s="16">
        <f>((AN73+AO73)/(AL73+AM73)-1)</f>
        <v>0.3500000000000001</v>
      </c>
      <c r="AR73" s="98">
        <v>10</v>
      </c>
      <c r="AS73" s="98">
        <v>12</v>
      </c>
      <c r="AT73" s="98">
        <v>13.5</v>
      </c>
      <c r="AU73" s="98">
        <v>16.2</v>
      </c>
      <c r="AV73" s="16">
        <f>((AT73+AU73)/(AR73+AS73)-1)</f>
        <v>0.34999999999999987</v>
      </c>
      <c r="AX73" s="99">
        <v>10</v>
      </c>
      <c r="AY73" s="99">
        <v>15</v>
      </c>
      <c r="AZ73" s="99">
        <v>13.9</v>
      </c>
      <c r="BA73" s="99">
        <v>20.85</v>
      </c>
      <c r="BB73" s="16">
        <f>((AZ73+BA73)/(AX73+AY73)-1)</f>
        <v>0.3899999999999999</v>
      </c>
      <c r="BD73" s="100"/>
      <c r="BE73" s="100"/>
      <c r="BF73" s="100"/>
      <c r="BG73" s="100"/>
      <c r="BH73" s="16"/>
      <c r="BJ73" s="102">
        <v>11.845</v>
      </c>
      <c r="BK73" s="102">
        <v>19.825999999999997</v>
      </c>
      <c r="BL73" s="102">
        <v>16.583</v>
      </c>
      <c r="BM73" s="102">
        <v>27.756399999999996</v>
      </c>
      <c r="BN73" s="16">
        <v>0.4</v>
      </c>
      <c r="BP73" s="103">
        <v>9</v>
      </c>
      <c r="BQ73" s="103">
        <v>12</v>
      </c>
      <c r="BR73" s="103">
        <f>BP73*1.32</f>
        <v>11.88</v>
      </c>
      <c r="BS73" s="103">
        <f>BQ73*1.32</f>
        <v>15.84</v>
      </c>
      <c r="BT73" s="16">
        <f>((BR73+BS73)/(BP73+BQ73)-1)</f>
        <v>0.31999999999999984</v>
      </c>
    </row>
    <row r="74" spans="1:72" ht="14.25">
      <c r="A74" s="6" t="s">
        <v>123</v>
      </c>
      <c r="B74" s="76"/>
      <c r="C74" s="76"/>
      <c r="D74" s="76"/>
      <c r="E74" s="76"/>
      <c r="F74" s="16"/>
      <c r="H74" s="79">
        <v>12</v>
      </c>
      <c r="I74" s="79">
        <v>15</v>
      </c>
      <c r="J74" s="79">
        <f>H74*1.34</f>
        <v>16.080000000000002</v>
      </c>
      <c r="K74" s="79">
        <f>I74*1.34</f>
        <v>20.1</v>
      </c>
      <c r="L74" s="16">
        <f>((J74+K74)/(H74+I74)-1)</f>
        <v>0.3400000000000003</v>
      </c>
      <c r="N74" s="78">
        <v>10</v>
      </c>
      <c r="O74" s="78">
        <v>14</v>
      </c>
      <c r="P74" s="78">
        <v>13.5</v>
      </c>
      <c r="Q74" s="78">
        <v>18.89</v>
      </c>
      <c r="R74" s="16">
        <f>((P74+Q74)/(N74+O74)-1)</f>
        <v>0.34958333333333336</v>
      </c>
      <c r="T74" s="92">
        <v>15.28</v>
      </c>
      <c r="U74" s="92">
        <v>20.47</v>
      </c>
      <c r="V74" s="92">
        <v>20.79</v>
      </c>
      <c r="W74" s="92">
        <v>27.69</v>
      </c>
      <c r="X74" s="16">
        <f>((V74+W74)/(T74+U74)-1)</f>
        <v>0.3560839160839162</v>
      </c>
      <c r="Z74" s="89">
        <v>10</v>
      </c>
      <c r="AA74" s="89">
        <v>13</v>
      </c>
      <c r="AB74" s="89">
        <v>13.6</v>
      </c>
      <c r="AC74" s="89">
        <v>17.68</v>
      </c>
      <c r="AD74" s="16">
        <f>((AB74+AC74)/(Z74+AA74)-1)</f>
        <v>0.3600000000000001</v>
      </c>
      <c r="AF74" s="90"/>
      <c r="AG74" s="90"/>
      <c r="AH74" s="90"/>
      <c r="AI74" s="90"/>
      <c r="AJ74" s="16"/>
      <c r="AL74" s="91">
        <v>8.8</v>
      </c>
      <c r="AM74" s="91">
        <v>10.82</v>
      </c>
      <c r="AN74" s="91">
        <f>AL74*1.35</f>
        <v>11.880000000000003</v>
      </c>
      <c r="AO74" s="91">
        <f>AM74*1.35</f>
        <v>14.607000000000001</v>
      </c>
      <c r="AP74" s="16">
        <f>((AN74+AO74)/(AL74+AM74)-1)</f>
        <v>0.3500000000000001</v>
      </c>
      <c r="AR74" s="98">
        <v>10</v>
      </c>
      <c r="AS74" s="98">
        <v>12</v>
      </c>
      <c r="AT74" s="98">
        <v>13.5</v>
      </c>
      <c r="AU74" s="98">
        <v>16.2</v>
      </c>
      <c r="AV74" s="16">
        <f>((AT74+AU74)/(AR74+AS74)-1)</f>
        <v>0.34999999999999987</v>
      </c>
      <c r="AX74" s="99">
        <v>9.5</v>
      </c>
      <c r="AY74" s="99">
        <v>11.5</v>
      </c>
      <c r="AZ74" s="99">
        <v>13.2</v>
      </c>
      <c r="BA74" s="99">
        <v>15.99</v>
      </c>
      <c r="BB74" s="16">
        <f>((AZ74+BA74)/(AX74+AY74)-1)</f>
        <v>0.3899999999999999</v>
      </c>
      <c r="BD74" s="100"/>
      <c r="BE74" s="100"/>
      <c r="BF74" s="100"/>
      <c r="BG74" s="100"/>
      <c r="BH74" s="16"/>
      <c r="BJ74" s="102">
        <v>8.4975</v>
      </c>
      <c r="BK74" s="102">
        <v>12.075</v>
      </c>
      <c r="BL74" s="102">
        <v>11.471625000000001</v>
      </c>
      <c r="BM74" s="102">
        <v>16.30125</v>
      </c>
      <c r="BN74" s="16">
        <v>0.35</v>
      </c>
      <c r="BP74" s="103">
        <v>15</v>
      </c>
      <c r="BQ74" s="103">
        <v>19</v>
      </c>
      <c r="BR74" s="103">
        <f>BP74*1.32</f>
        <v>19.8</v>
      </c>
      <c r="BS74" s="103">
        <f>BQ74*1.32</f>
        <v>25.080000000000002</v>
      </c>
      <c r="BT74" s="16">
        <f>((BR74+BS74)/(BP74+BQ74)-1)</f>
        <v>0.32000000000000006</v>
      </c>
    </row>
  </sheetData>
  <sheetProtection/>
  <mergeCells count="357">
    <mergeCell ref="B59:F59"/>
    <mergeCell ref="B60:F60"/>
    <mergeCell ref="B69:F69"/>
    <mergeCell ref="B70:F70"/>
    <mergeCell ref="B72:F72"/>
    <mergeCell ref="H6:K6"/>
    <mergeCell ref="H7:K7"/>
    <mergeCell ref="H8:K8"/>
    <mergeCell ref="H9:K9"/>
    <mergeCell ref="H10:K10"/>
    <mergeCell ref="D3:E3"/>
    <mergeCell ref="B5:F5"/>
    <mergeCell ref="B24:F24"/>
    <mergeCell ref="B39:F39"/>
    <mergeCell ref="B48:F48"/>
    <mergeCell ref="B51:F51"/>
    <mergeCell ref="BD51:BH51"/>
    <mergeCell ref="BD59:BH59"/>
    <mergeCell ref="BD60:BH60"/>
    <mergeCell ref="BD69:BH69"/>
    <mergeCell ref="BD70:BH70"/>
    <mergeCell ref="BD72:BH72"/>
    <mergeCell ref="BD1:BH1"/>
    <mergeCell ref="BD2:BG2"/>
    <mergeCell ref="BH2:BH4"/>
    <mergeCell ref="BD3:BE3"/>
    <mergeCell ref="BF3:BG3"/>
    <mergeCell ref="BD5:BH5"/>
    <mergeCell ref="BD24:BH24"/>
    <mergeCell ref="BD39:BH39"/>
    <mergeCell ref="BD48:BH48"/>
    <mergeCell ref="BD6:BG6"/>
    <mergeCell ref="N6:Q6"/>
    <mergeCell ref="T6:W6"/>
    <mergeCell ref="Z6:AC6"/>
    <mergeCell ref="AF6:AI6"/>
    <mergeCell ref="AL6:AO6"/>
    <mergeCell ref="AR6:AU6"/>
    <mergeCell ref="AX6:BA6"/>
    <mergeCell ref="BJ6:BM6"/>
    <mergeCell ref="BP6:BS6"/>
    <mergeCell ref="N7:Q7"/>
    <mergeCell ref="T7:W7"/>
    <mergeCell ref="Z7:AC7"/>
    <mergeCell ref="AF7:AI7"/>
    <mergeCell ref="AL7:AO7"/>
    <mergeCell ref="AR7:AU7"/>
    <mergeCell ref="AX7:BA7"/>
    <mergeCell ref="BD7:BG7"/>
    <mergeCell ref="BJ7:BM7"/>
    <mergeCell ref="BP7:BS7"/>
    <mergeCell ref="N8:Q8"/>
    <mergeCell ref="T8:W8"/>
    <mergeCell ref="Z8:AC8"/>
    <mergeCell ref="AF8:AI8"/>
    <mergeCell ref="AL8:AO8"/>
    <mergeCell ref="AR8:AU8"/>
    <mergeCell ref="AX8:BA8"/>
    <mergeCell ref="BD8:BG8"/>
    <mergeCell ref="BJ8:BM8"/>
    <mergeCell ref="BP8:BS8"/>
    <mergeCell ref="N9:Q9"/>
    <mergeCell ref="T9:W9"/>
    <mergeCell ref="Z9:AC9"/>
    <mergeCell ref="AF9:AI9"/>
    <mergeCell ref="AL9:AO9"/>
    <mergeCell ref="AR9:AU9"/>
    <mergeCell ref="AX9:BA9"/>
    <mergeCell ref="BD9:BG9"/>
    <mergeCell ref="BJ9:BM9"/>
    <mergeCell ref="BP9:BS9"/>
    <mergeCell ref="N10:Q10"/>
    <mergeCell ref="T10:W10"/>
    <mergeCell ref="Z10:AC10"/>
    <mergeCell ref="AF10:AI10"/>
    <mergeCell ref="AL10:AO10"/>
    <mergeCell ref="AR10:AU10"/>
    <mergeCell ref="AX10:BA10"/>
    <mergeCell ref="BD10:BG10"/>
    <mergeCell ref="BJ10:BM10"/>
    <mergeCell ref="BP10:BS10"/>
    <mergeCell ref="H11:K11"/>
    <mergeCell ref="N11:Q11"/>
    <mergeCell ref="T11:W11"/>
    <mergeCell ref="Z11:AC11"/>
    <mergeCell ref="AF11:AI11"/>
    <mergeCell ref="AL11:AO11"/>
    <mergeCell ref="AR11:AU11"/>
    <mergeCell ref="AX11:BA11"/>
    <mergeCell ref="BD11:BG11"/>
    <mergeCell ref="BJ11:BM11"/>
    <mergeCell ref="BP11:BS11"/>
    <mergeCell ref="H12:K12"/>
    <mergeCell ref="N12:Q12"/>
    <mergeCell ref="T12:W12"/>
    <mergeCell ref="Z12:AC12"/>
    <mergeCell ref="AF12:AI12"/>
    <mergeCell ref="AL12:AO12"/>
    <mergeCell ref="AX72:BB72"/>
    <mergeCell ref="AR12:AU12"/>
    <mergeCell ref="AX12:BA12"/>
    <mergeCell ref="BD12:BG12"/>
    <mergeCell ref="BJ12:BM12"/>
    <mergeCell ref="BP12:BS12"/>
    <mergeCell ref="AR13:AU13"/>
    <mergeCell ref="AX13:BA13"/>
    <mergeCell ref="BD13:BG13"/>
    <mergeCell ref="BJ13:BM13"/>
    <mergeCell ref="AX48:BB48"/>
    <mergeCell ref="AX51:BB51"/>
    <mergeCell ref="AX59:BB59"/>
    <mergeCell ref="AX60:BB60"/>
    <mergeCell ref="AX69:BB69"/>
    <mergeCell ref="AX70:BB70"/>
    <mergeCell ref="AX1:BB1"/>
    <mergeCell ref="AX2:BA2"/>
    <mergeCell ref="BB2:BB4"/>
    <mergeCell ref="AX3:AY3"/>
    <mergeCell ref="AZ3:BA3"/>
    <mergeCell ref="AX5:BB5"/>
    <mergeCell ref="AX24:BB24"/>
    <mergeCell ref="AX39:BB39"/>
    <mergeCell ref="AX16:BA16"/>
    <mergeCell ref="AX17:BA17"/>
    <mergeCell ref="H13:K13"/>
    <mergeCell ref="N13:Q13"/>
    <mergeCell ref="T13:W13"/>
    <mergeCell ref="Z13:AC13"/>
    <mergeCell ref="AF13:AI13"/>
    <mergeCell ref="AL13:AO13"/>
    <mergeCell ref="BP13:BS13"/>
    <mergeCell ref="H16:K16"/>
    <mergeCell ref="N16:Q16"/>
    <mergeCell ref="T16:W16"/>
    <mergeCell ref="Z16:AC16"/>
    <mergeCell ref="AF16:AI16"/>
    <mergeCell ref="AL16:AO16"/>
    <mergeCell ref="AR16:AU16"/>
    <mergeCell ref="BD16:BG16"/>
    <mergeCell ref="BJ16:BM16"/>
    <mergeCell ref="BP16:BS16"/>
    <mergeCell ref="H17:K17"/>
    <mergeCell ref="N17:Q17"/>
    <mergeCell ref="T17:W17"/>
    <mergeCell ref="Z17:AC17"/>
    <mergeCell ref="AF17:AI17"/>
    <mergeCell ref="AL17:AO17"/>
    <mergeCell ref="AR17:AU17"/>
    <mergeCell ref="BD17:BG17"/>
    <mergeCell ref="BJ17:BM17"/>
    <mergeCell ref="BP17:BS17"/>
    <mergeCell ref="H18:K18"/>
    <mergeCell ref="N18:Q18"/>
    <mergeCell ref="T18:W18"/>
    <mergeCell ref="Z18:AC18"/>
    <mergeCell ref="AF18:AI18"/>
    <mergeCell ref="AL18:AO18"/>
    <mergeCell ref="AR18:AU18"/>
    <mergeCell ref="AX18:BA18"/>
    <mergeCell ref="BD18:BG18"/>
    <mergeCell ref="AR51:AV51"/>
    <mergeCell ref="AR59:AV59"/>
    <mergeCell ref="AR60:AV60"/>
    <mergeCell ref="AR69:AV69"/>
    <mergeCell ref="AR70:AV70"/>
    <mergeCell ref="AR72:AV72"/>
    <mergeCell ref="AL72:AP72"/>
    <mergeCell ref="AR1:AV1"/>
    <mergeCell ref="AR2:AU2"/>
    <mergeCell ref="AV2:AV4"/>
    <mergeCell ref="AR3:AS3"/>
    <mergeCell ref="AT3:AU3"/>
    <mergeCell ref="AR5:AV5"/>
    <mergeCell ref="AR24:AV24"/>
    <mergeCell ref="AR39:AV39"/>
    <mergeCell ref="AR48:AV48"/>
    <mergeCell ref="AL48:AP48"/>
    <mergeCell ref="AL51:AP51"/>
    <mergeCell ref="AL59:AP59"/>
    <mergeCell ref="AL60:AP60"/>
    <mergeCell ref="AL69:AP69"/>
    <mergeCell ref="AL70:AP70"/>
    <mergeCell ref="AF70:AJ70"/>
    <mergeCell ref="AF72:AJ72"/>
    <mergeCell ref="AL1:AP1"/>
    <mergeCell ref="AL2:AO2"/>
    <mergeCell ref="AP2:AP4"/>
    <mergeCell ref="AL3:AM3"/>
    <mergeCell ref="AN3:AO3"/>
    <mergeCell ref="AL5:AP5"/>
    <mergeCell ref="AL24:AP24"/>
    <mergeCell ref="AL39:AP39"/>
    <mergeCell ref="AF24:AJ24"/>
    <mergeCell ref="AF39:AJ39"/>
    <mergeCell ref="AF48:AJ48"/>
    <mergeCell ref="AF51:AJ51"/>
    <mergeCell ref="AF59:AJ59"/>
    <mergeCell ref="AF60:AJ60"/>
    <mergeCell ref="AF1:AJ1"/>
    <mergeCell ref="AF2:AI2"/>
    <mergeCell ref="AJ2:AJ4"/>
    <mergeCell ref="AF3:AG3"/>
    <mergeCell ref="AH3:AI3"/>
    <mergeCell ref="AF5:AJ5"/>
    <mergeCell ref="Z24:AD24"/>
    <mergeCell ref="Z39:AD39"/>
    <mergeCell ref="Z48:AD48"/>
    <mergeCell ref="Z51:AD51"/>
    <mergeCell ref="Z59:AD59"/>
    <mergeCell ref="Z60:AD60"/>
    <mergeCell ref="Z1:AD1"/>
    <mergeCell ref="Z2:AC2"/>
    <mergeCell ref="AD2:AD4"/>
    <mergeCell ref="Z3:AA3"/>
    <mergeCell ref="AB3:AC3"/>
    <mergeCell ref="Z5:AD5"/>
    <mergeCell ref="BJ18:BM18"/>
    <mergeCell ref="BP18:BS18"/>
    <mergeCell ref="H19:K19"/>
    <mergeCell ref="N19:Q19"/>
    <mergeCell ref="T19:W19"/>
    <mergeCell ref="Z19:AC19"/>
    <mergeCell ref="AF19:AI19"/>
    <mergeCell ref="AL19:AO19"/>
    <mergeCell ref="AR19:AU19"/>
    <mergeCell ref="AX19:BA19"/>
    <mergeCell ref="BD19:BG19"/>
    <mergeCell ref="BJ19:BM19"/>
    <mergeCell ref="BP19:BS19"/>
    <mergeCell ref="H20:K20"/>
    <mergeCell ref="N20:Q20"/>
    <mergeCell ref="T20:W20"/>
    <mergeCell ref="Z20:AC20"/>
    <mergeCell ref="AF20:AI20"/>
    <mergeCell ref="AL20:AO20"/>
    <mergeCell ref="AR20:AU20"/>
    <mergeCell ref="AX20:BA20"/>
    <mergeCell ref="BD20:BG20"/>
    <mergeCell ref="BJ20:BM20"/>
    <mergeCell ref="BP20:BS20"/>
    <mergeCell ref="H21:K21"/>
    <mergeCell ref="N21:Q21"/>
    <mergeCell ref="T21:W21"/>
    <mergeCell ref="Z21:AC21"/>
    <mergeCell ref="AF21:AI21"/>
    <mergeCell ref="AL21:AO21"/>
    <mergeCell ref="AR21:AU21"/>
    <mergeCell ref="AX21:BA21"/>
    <mergeCell ref="BD21:BG21"/>
    <mergeCell ref="BJ21:BM21"/>
    <mergeCell ref="BP21:BS21"/>
    <mergeCell ref="H22:K22"/>
    <mergeCell ref="N22:Q22"/>
    <mergeCell ref="T22:W22"/>
    <mergeCell ref="Z22:AC22"/>
    <mergeCell ref="AF22:AI22"/>
    <mergeCell ref="AL22:AO22"/>
    <mergeCell ref="AR22:AU22"/>
    <mergeCell ref="AX22:BA22"/>
    <mergeCell ref="BD22:BG22"/>
    <mergeCell ref="BJ22:BM22"/>
    <mergeCell ref="BP22:BS22"/>
    <mergeCell ref="H23:K23"/>
    <mergeCell ref="N23:Q23"/>
    <mergeCell ref="T23:W23"/>
    <mergeCell ref="Z23:AC23"/>
    <mergeCell ref="AF23:AI23"/>
    <mergeCell ref="AL23:AO23"/>
    <mergeCell ref="AR23:AU23"/>
    <mergeCell ref="AX23:BA23"/>
    <mergeCell ref="BD23:BG23"/>
    <mergeCell ref="BJ23:BM23"/>
    <mergeCell ref="BP23:BS23"/>
    <mergeCell ref="BJ51:BN51"/>
    <mergeCell ref="BJ24:BN24"/>
    <mergeCell ref="BJ39:BN39"/>
    <mergeCell ref="BJ48:BN48"/>
    <mergeCell ref="BP24:BT24"/>
    <mergeCell ref="BJ59:BN59"/>
    <mergeCell ref="BJ60:BN60"/>
    <mergeCell ref="BJ69:BN69"/>
    <mergeCell ref="BJ70:BN70"/>
    <mergeCell ref="BJ72:BN72"/>
    <mergeCell ref="T72:X72"/>
    <mergeCell ref="Z69:AD69"/>
    <mergeCell ref="Z70:AD70"/>
    <mergeCell ref="Z72:AD72"/>
    <mergeCell ref="AF69:AJ69"/>
    <mergeCell ref="BJ1:BN1"/>
    <mergeCell ref="BJ2:BM2"/>
    <mergeCell ref="BN2:BN4"/>
    <mergeCell ref="BJ3:BK3"/>
    <mergeCell ref="BL3:BM3"/>
    <mergeCell ref="BJ5:BN5"/>
    <mergeCell ref="T48:X48"/>
    <mergeCell ref="T51:X51"/>
    <mergeCell ref="T59:X59"/>
    <mergeCell ref="T60:X60"/>
    <mergeCell ref="T69:X69"/>
    <mergeCell ref="T70:X70"/>
    <mergeCell ref="T1:X1"/>
    <mergeCell ref="T2:W2"/>
    <mergeCell ref="X2:X4"/>
    <mergeCell ref="T3:U3"/>
    <mergeCell ref="V3:W3"/>
    <mergeCell ref="T5:X5"/>
    <mergeCell ref="T24:X24"/>
    <mergeCell ref="T39:X39"/>
    <mergeCell ref="N69:R69"/>
    <mergeCell ref="N70:R70"/>
    <mergeCell ref="N72:R72"/>
    <mergeCell ref="N24:R24"/>
    <mergeCell ref="N39:R39"/>
    <mergeCell ref="N48:R48"/>
    <mergeCell ref="N51:R51"/>
    <mergeCell ref="N59:R59"/>
    <mergeCell ref="N60:R60"/>
    <mergeCell ref="N1:R1"/>
    <mergeCell ref="N2:Q2"/>
    <mergeCell ref="R2:R4"/>
    <mergeCell ref="N3:O3"/>
    <mergeCell ref="P3:Q3"/>
    <mergeCell ref="N5:R5"/>
    <mergeCell ref="H60:L60"/>
    <mergeCell ref="H69:L69"/>
    <mergeCell ref="H70:L70"/>
    <mergeCell ref="H72:L72"/>
    <mergeCell ref="H5:L5"/>
    <mergeCell ref="H24:L24"/>
    <mergeCell ref="H39:L39"/>
    <mergeCell ref="H48:L48"/>
    <mergeCell ref="H51:L51"/>
    <mergeCell ref="H59:L59"/>
    <mergeCell ref="H1:L1"/>
    <mergeCell ref="A2:A4"/>
    <mergeCell ref="H2:K2"/>
    <mergeCell ref="L2:L4"/>
    <mergeCell ref="H3:I3"/>
    <mergeCell ref="J3:K3"/>
    <mergeCell ref="B1:F1"/>
    <mergeCell ref="B2:E2"/>
    <mergeCell ref="F2:F4"/>
    <mergeCell ref="B3:C3"/>
    <mergeCell ref="BP1:BT1"/>
    <mergeCell ref="BP2:BS2"/>
    <mergeCell ref="BT2:BT4"/>
    <mergeCell ref="BP3:BQ3"/>
    <mergeCell ref="BR3:BS3"/>
    <mergeCell ref="BP5:BT5"/>
    <mergeCell ref="BP70:BT70"/>
    <mergeCell ref="BP72:BT72"/>
    <mergeCell ref="BP39:BT39"/>
    <mergeCell ref="BP48:BT48"/>
    <mergeCell ref="BP51:BT51"/>
    <mergeCell ref="BP59:BT59"/>
    <mergeCell ref="BP60:BT60"/>
    <mergeCell ref="BP69:BT6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McCarty, Courtney (OMB)</cp:lastModifiedBy>
  <cp:lastPrinted>2016-04-18T18:42:59Z</cp:lastPrinted>
  <dcterms:created xsi:type="dcterms:W3CDTF">2010-10-22T15:23:43Z</dcterms:created>
  <dcterms:modified xsi:type="dcterms:W3CDTF">2016-05-12T19:44:24Z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